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5805" windowWidth="19245" windowHeight="618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<sst xmlns="http://schemas.openxmlformats.org/spreadsheetml/2006/main" count="429" uniqueCount="300">
  <si>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</si>
  <si>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</si>
  <si>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д. 111А, тел./факс 54-45-24</t>
  </si>
  <si>
    <t>ИНН 4218003889 КПП 421801001 Р/с 40702810626170004885 в отделении № 8615 Сбербанка России г. Кемерово  БИК 043207612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</si>
  <si>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</si>
  <si>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</si>
  <si>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64</t>
  </si>
  <si>
    <t xml:space="preserve"> 2014 г.</t>
  </si>
  <si>
    <t>Год постройки:</t>
  </si>
  <si>
    <t>1971</t>
  </si>
  <si>
    <t>Полезная площадь:</t>
  </si>
  <si>
    <t>8037.9</t>
  </si>
  <si>
    <t>Этажей:</t>
  </si>
  <si>
    <t>5</t>
  </si>
  <si>
    <t>Придомовая площадь:</t>
  </si>
  <si>
    <t>7103</t>
  </si>
  <si>
    <t>Подъездов:</t>
  </si>
  <si>
    <t>12</t>
  </si>
  <si>
    <t>Площадь подвалов:</t>
  </si>
  <si>
    <t>1965.4</t>
  </si>
  <si>
    <t>Квартир:</t>
  </si>
  <si>
    <t>164</t>
  </si>
  <si>
    <t>Площадь лестничных клеток:</t>
  </si>
  <si>
    <t>921.9</t>
  </si>
  <si>
    <t>Жильцов:</t>
  </si>
  <si>
    <t>387</t>
  </si>
  <si>
    <t>Общая площадь:</t>
  </si>
  <si>
    <t>8702.7</t>
  </si>
  <si>
    <t>Доходы</t>
  </si>
  <si>
    <t>Виды жилищных услуг</t>
  </si>
  <si>
    <t>Долг на 01.01.14</t>
  </si>
  <si>
    <t>Начислено за жилищные услуги</t>
  </si>
  <si>
    <t>Оплачено  за жилищные услуги</t>
  </si>
  <si>
    <t xml:space="preserve">Долг на </t>
  </si>
  <si>
    <t>за Декабрь</t>
  </si>
  <si>
    <t>с начала года</t>
  </si>
  <si>
    <t>01.01.15</t>
  </si>
  <si>
    <t>ВОДООТВЕДЕНИЕ</t>
  </si>
  <si>
    <t>112137.06</t>
  </si>
  <si>
    <t>322014.87</t>
  </si>
  <si>
    <t>77845.15</t>
  </si>
  <si>
    <t>12991.42</t>
  </si>
  <si>
    <t>ВЫВОЗ МУСОРА</t>
  </si>
  <si>
    <t>35221.15</t>
  </si>
  <si>
    <t>124233.44</t>
  </si>
  <si>
    <t>33601.74</t>
  </si>
  <si>
    <t>0.56</t>
  </si>
  <si>
    <t>ГОРЯЧЕЕ ВОДОСНАБЖЕНИЕ</t>
  </si>
  <si>
    <t>38278.54</t>
  </si>
  <si>
    <t xml:space="preserve"> </t>
  </si>
  <si>
    <t>46395.67</t>
  </si>
  <si>
    <t>41365.8</t>
  </si>
  <si>
    <t>0</t>
  </si>
  <si>
    <t>КАП. РЕМОНТ ОБЩЕГО ИМУЩЕС</t>
  </si>
  <si>
    <t>3737.02</t>
  </si>
  <si>
    <t>-2165.70</t>
  </si>
  <si>
    <t>-1</t>
  </si>
  <si>
    <t>1</t>
  </si>
  <si>
    <t>ОТОПЛЕНИЕ</t>
  </si>
  <si>
    <t>55662.76</t>
  </si>
  <si>
    <t>110038.49</t>
  </si>
  <si>
    <t>49881.48</t>
  </si>
  <si>
    <t>558.18</t>
  </si>
  <si>
    <t>РЕМОНТ ЖИЛЬЯ</t>
  </si>
  <si>
    <t>143186.45</t>
  </si>
  <si>
    <t>26.27</t>
  </si>
  <si>
    <t>СОДЕРЖАНИЕ ЖИЛЬЯ</t>
  </si>
  <si>
    <t>291769.94</t>
  </si>
  <si>
    <t>1002376.42</t>
  </si>
  <si>
    <t>252734.82</t>
  </si>
  <si>
    <t>ХОЛОДНОЕ ВОДОСНАБЖЕНИЕ</t>
  </si>
  <si>
    <t>93971.51</t>
  </si>
  <si>
    <t>286660.39</t>
  </si>
  <si>
    <t>62520.41</t>
  </si>
  <si>
    <t>7066.61</t>
  </si>
  <si>
    <t>ЭЛЕКТРОЭНЕРГИЯ</t>
  </si>
  <si>
    <t>167801.86</t>
  </si>
  <si>
    <t>748863.99</t>
  </si>
  <si>
    <t>196667.66</t>
  </si>
  <si>
    <t>8994.79</t>
  </si>
  <si>
    <t>ЭЛЕКТРОЭНЕРГИЯ ОДН</t>
  </si>
  <si>
    <t>-9851.32</t>
  </si>
  <si>
    <t>9851.32</t>
  </si>
  <si>
    <t>261694.71</t>
  </si>
  <si>
    <t>303762.73</t>
  </si>
  <si>
    <t>3299655.67</t>
  </si>
  <si>
    <t>857802.51</t>
  </si>
  <si>
    <t>Данные по оплате арендаторами</t>
  </si>
  <si>
    <t>Наименование</t>
  </si>
  <si>
    <t>Начислено</t>
  </si>
  <si>
    <t>Оплачено</t>
  </si>
  <si>
    <t>Город. клин. б-ца №29, Клим 64</t>
  </si>
  <si>
    <t>Ибрагимов А.С. Клименко 64</t>
  </si>
  <si>
    <t>Коваленко Т.А. Клименко 64</t>
  </si>
  <si>
    <t>Новокузнецкобувьторг ООО Кл.64</t>
  </si>
  <si>
    <t>Управление МВД России, Клим 64</t>
  </si>
  <si>
    <t>Итого:</t>
  </si>
  <si>
    <t>Данные по оплате интернет арендаторами</t>
  </si>
  <si>
    <t>ЗАО"Комстар-регион"</t>
  </si>
  <si>
    <t>1200</t>
  </si>
  <si>
    <t>14400</t>
  </si>
  <si>
    <t>ООО"Сибирские сети"</t>
  </si>
  <si>
    <t>500</t>
  </si>
  <si>
    <t>6000</t>
  </si>
  <si>
    <t>ЗАО"РЦТК"</t>
  </si>
  <si>
    <t>300</t>
  </si>
  <si>
    <t>3600</t>
  </si>
  <si>
    <t>ООО "Клиф"</t>
  </si>
  <si>
    <t>200</t>
  </si>
  <si>
    <t>2400</t>
  </si>
  <si>
    <t>ООО "Престиж-Интернет"</t>
  </si>
  <si>
    <t>ООО "Е-Лайт-Телеком"</t>
  </si>
  <si>
    <t>900</t>
  </si>
  <si>
    <t>10800</t>
  </si>
  <si>
    <t>3300</t>
  </si>
  <si>
    <t>39600</t>
  </si>
  <si>
    <t>Расходы</t>
  </si>
  <si>
    <t>Коммунальные расходы</t>
  </si>
  <si>
    <t>Статьи</t>
  </si>
  <si>
    <t>Предъявлено с начала года, руб</t>
  </si>
  <si>
    <t xml:space="preserve">Оплачено населением, руб. с начала года </t>
  </si>
  <si>
    <t>Долг, руб</t>
  </si>
  <si>
    <t>Вывоз твёрдых бытовых отходов</t>
  </si>
  <si>
    <t>125852.85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</si>
  <si>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</si>
  <si>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</si>
  <si>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</si>
  <si>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</si>
  <si>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</si>
  <si>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2014 г.</t>
  </si>
  <si>
    <t>Изготовление и установка решетки жалюзийной</t>
  </si>
  <si>
    <t>3149</t>
  </si>
  <si>
    <t>Февраль 2014 г.</t>
  </si>
  <si>
    <t>Поверка механического счетчика</t>
  </si>
  <si>
    <t>596</t>
  </si>
  <si>
    <t>НА СБРОСН.</t>
  </si>
  <si>
    <t>Смена вентилей и кранов Д 15 мм (отопление)</t>
  </si>
  <si>
    <t>534.1</t>
  </si>
  <si>
    <t>154</t>
  </si>
  <si>
    <t>Смена стояков Д 15 мм в квартирах</t>
  </si>
  <si>
    <t>1108</t>
  </si>
  <si>
    <t>Смена стояков Д 20 мм в квартирах</t>
  </si>
  <si>
    <t>1367.69</t>
  </si>
  <si>
    <t>78</t>
  </si>
  <si>
    <t>1143.97</t>
  </si>
  <si>
    <t>123,126,12</t>
  </si>
  <si>
    <t>Смена стояков отопления</t>
  </si>
  <si>
    <t>15109</t>
  </si>
  <si>
    <t>Март 2014 г.</t>
  </si>
  <si>
    <t>Изготовление и устанвка решетки жалюзийной</t>
  </si>
  <si>
    <t>4770</t>
  </si>
  <si>
    <t>84</t>
  </si>
  <si>
    <t>920.76</t>
  </si>
  <si>
    <t>1175.48</t>
  </si>
  <si>
    <t>95</t>
  </si>
  <si>
    <t>Смена труб полиэтиленовых Д до50мм</t>
  </si>
  <si>
    <t>1578.83</t>
  </si>
  <si>
    <t>Апрель 2014 г.</t>
  </si>
  <si>
    <t>42</t>
  </si>
  <si>
    <t>Смена конвектора отопления</t>
  </si>
  <si>
    <t>1055.85</t>
  </si>
  <si>
    <t>Май 2014 г.</t>
  </si>
  <si>
    <t>Завоз шлака</t>
  </si>
  <si>
    <t>15000</t>
  </si>
  <si>
    <t>Изготовление и установка детского оборудования</t>
  </si>
  <si>
    <t>58895.23</t>
  </si>
  <si>
    <t>Ремонт ограждения контейнерной площадки</t>
  </si>
  <si>
    <t>924</t>
  </si>
  <si>
    <t>Т/У</t>
  </si>
  <si>
    <t>Смена вентилей и кранов Д 40, Д 50 мм (отопление)</t>
  </si>
  <si>
    <t>971</t>
  </si>
  <si>
    <t>67</t>
  </si>
  <si>
    <t>Смена труб полиэтиленовых Д до100мм</t>
  </si>
  <si>
    <t>1174.42</t>
  </si>
  <si>
    <t>Июль 2014 г.</t>
  </si>
  <si>
    <t>Вырубка поросли</t>
  </si>
  <si>
    <t>17592</t>
  </si>
  <si>
    <t>Дезинсекция</t>
  </si>
  <si>
    <t>5945.1</t>
  </si>
  <si>
    <t>Приемка водомерного узла</t>
  </si>
  <si>
    <t>401</t>
  </si>
  <si>
    <t>ДЛЯ ДВОРН.4</t>
  </si>
  <si>
    <t>Смена подводок Д-15мм более 1м до контр. крана</t>
  </si>
  <si>
    <t>2125.44</t>
  </si>
  <si>
    <t>Смена сборки Д 15, Д 20 мм с краном (ХГВ)</t>
  </si>
  <si>
    <t>803.63</t>
  </si>
  <si>
    <t>Август 2014 г.</t>
  </si>
  <si>
    <t>37624</t>
  </si>
  <si>
    <t>66</t>
  </si>
  <si>
    <t>Смена сгонов</t>
  </si>
  <si>
    <t>140.97</t>
  </si>
  <si>
    <t>Сентябрь 2014 г.</t>
  </si>
  <si>
    <t>Замена розлива отопления</t>
  </si>
  <si>
    <t>304072</t>
  </si>
  <si>
    <t>Изготовление и установка подъездного козырька</t>
  </si>
  <si>
    <t>82176</t>
  </si>
  <si>
    <t>ПО 12ПОДВ.</t>
  </si>
  <si>
    <t>Смена сборок Д15, Д20 мм с краном и трубой (отопление)</t>
  </si>
  <si>
    <t>1380.7</t>
  </si>
  <si>
    <t>50</t>
  </si>
  <si>
    <t>2554.29</t>
  </si>
  <si>
    <t>697.97</t>
  </si>
  <si>
    <t>Октябрь 2014 г.</t>
  </si>
  <si>
    <t>Валка деревьев</t>
  </si>
  <si>
    <t>24529.6</t>
  </si>
  <si>
    <t>Ремонт крылец</t>
  </si>
  <si>
    <t>9365</t>
  </si>
  <si>
    <t>Ремонт межпанельных швов</t>
  </si>
  <si>
    <t>9531</t>
  </si>
  <si>
    <t>ПО 56НА СБРОСН.</t>
  </si>
  <si>
    <t>535.53</t>
  </si>
  <si>
    <t>150,147</t>
  </si>
  <si>
    <t>2354.47</t>
  </si>
  <si>
    <t>79,82,85,8</t>
  </si>
  <si>
    <t>21171</t>
  </si>
  <si>
    <t>Ноябрь 2014 г.</t>
  </si>
  <si>
    <t>Смена водосчетчиков ХГВ</t>
  </si>
  <si>
    <t>19759</t>
  </si>
  <si>
    <t>3</t>
  </si>
  <si>
    <t>Установка почтовых ящиков</t>
  </si>
  <si>
    <t>3492</t>
  </si>
  <si>
    <t>Декабрь 2014 г.</t>
  </si>
  <si>
    <t>НА СБРОСН.3 ПОДВ.</t>
  </si>
  <si>
    <t>975.71</t>
  </si>
  <si>
    <t>3 ПОДВ.</t>
  </si>
  <si>
    <t>Смена сборки  Д 15, 20 мм  с краном  (отопление)</t>
  </si>
  <si>
    <t>1821.54</t>
  </si>
  <si>
    <t>ПО 36ПОДВ.</t>
  </si>
  <si>
    <t>Смена сборок Д25, Д32 мм без крана с трубой (ХГВ)</t>
  </si>
  <si>
    <t>1848.7</t>
  </si>
  <si>
    <t>ПО 16ПОДВ.</t>
  </si>
  <si>
    <t>Смена сборок Д25, Д32 мм с краном и трубой (ХГВ)</t>
  </si>
  <si>
    <t>3214.17</t>
  </si>
  <si>
    <t>Итого по текущему ремонту:</t>
  </si>
  <si>
    <t>Остаток денежных средств на доме по ремонту жилья с учетом прошлого года, арендаторов</t>
  </si>
  <si>
    <t xml:space="preserve">остаток </t>
  </si>
  <si>
    <t xml:space="preserve"> 2013 г.</t>
  </si>
  <si>
    <t xml:space="preserve"> Содержание жилья</t>
  </si>
  <si>
    <t>Тариф</t>
  </si>
  <si>
    <t>Прочие расходы по содержанию:</t>
  </si>
  <si>
    <t>Начисление  и сбор платежей</t>
  </si>
  <si>
    <t>0,24</t>
  </si>
  <si>
    <t>25063.78</t>
  </si>
  <si>
    <t>Паспортные учетные услуги</t>
  </si>
  <si>
    <t>0,21</t>
  </si>
  <si>
    <t>21930.80</t>
  </si>
  <si>
    <t>Утилизация КГО</t>
  </si>
  <si>
    <t>0,70</t>
  </si>
  <si>
    <t>73102.68</t>
  </si>
  <si>
    <t>Дератизация</t>
  </si>
  <si>
    <t>0,12</t>
  </si>
  <si>
    <t>12531.89</t>
  </si>
  <si>
    <t>ТО контейнеров</t>
  </si>
  <si>
    <t>0,25</t>
  </si>
  <si>
    <t>26108.10</t>
  </si>
  <si>
    <t>Оплата старшему дома</t>
  </si>
  <si>
    <t xml:space="preserve">Санитарное содержание мест общего пользования: </t>
  </si>
  <si>
    <t>Уборка территории</t>
  </si>
  <si>
    <t>2,74</t>
  </si>
  <si>
    <t>286144.776</t>
  </si>
  <si>
    <t>Санитарное содержание</t>
  </si>
  <si>
    <t>1,12</t>
  </si>
  <si>
    <t>116964.288</t>
  </si>
  <si>
    <t>Уборка мусоропровода</t>
  </si>
  <si>
    <t>403109.06</t>
  </si>
  <si>
    <t>Содержание конструктивных элементов:</t>
  </si>
  <si>
    <t>0,30</t>
  </si>
  <si>
    <t>31329.72</t>
  </si>
  <si>
    <t>Содержание внутридомового инженерного оборудования:</t>
  </si>
  <si>
    <t>Аварийно-диспетчерское обслуживание</t>
  </si>
  <si>
    <t>2,29</t>
  </si>
  <si>
    <t>239150.20</t>
  </si>
  <si>
    <t>Инженерное сантехническое оборудование</t>
  </si>
  <si>
    <t>21930.804</t>
  </si>
  <si>
    <t>Инженерное электрооборудование:</t>
  </si>
  <si>
    <t>0,62</t>
  </si>
  <si>
    <t>64748.09</t>
  </si>
  <si>
    <t>Услуги по управлению</t>
  </si>
  <si>
    <t>1,40</t>
  </si>
  <si>
    <t>146205.36</t>
  </si>
  <si>
    <t>Всего по содержанию:</t>
  </si>
  <si>
    <t>остаток с 2013 г.</t>
  </si>
  <si>
    <t>остаток по текущему содержанию:</t>
  </si>
  <si>
    <t>Всего расходов, в том числе:</t>
  </si>
  <si>
    <t>Вывоз ТБО</t>
  </si>
  <si>
    <t>663584.15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</si>
  <si>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</si>
  <si>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</si>
  <si>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</si>
  <si>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</si>
  <si>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</si>
  <si>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</si>
  <si>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</si>
  <si>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Ремонт</t>
  </si>
  <si>
    <t>Содержание</t>
  </si>
  <si>
    <t>Всего доходов, в том числе:</t>
  </si>
  <si>
    <t>155903.36</t>
  </si>
  <si>
    <t>564557.41</t>
  </si>
  <si>
    <t>944631.88</t>
  </si>
  <si>
    <t>3212826.3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</si>
</sst>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"/>
  </numFmts>
  <fonts count="44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2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34">
      <selection activeCell="P34" sqref="P34"/>
    </sheetView>
  </sheetViews>
  <sheetFormatPr defaultColWidth="10.33203125" defaultRowHeight="11.25"/>
  <cols>
    <col min="1" max="1" width="0.16406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3.5" style="1" customWidth="1"/>
    <col min="12" max="12" width="13.83203125" style="1" customWidth="1"/>
    <col min="13" max="13" width="13.66015625" style="1" customWidth="1"/>
    <col min="14" max="14" width="18.5" style="1" customWidth="1"/>
    <col min="15" max="16384" width="10.33203125" style="1" customWidth="1"/>
  </cols>
  <sheetData>
    <row r="1" ht="18.75">
      <c r="H1" s="2" t="s">
        <v>0</v>
      </c>
    </row>
    <row r="2" spans="3:13" ht="18.75"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3:13" ht="15">
      <c r="C3" s="52" t="s">
        <v>2</v>
      </c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3:13" ht="15">
      <c r="C4" s="52" t="s">
        <v>3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3" ht="14.25" customHeight="1">
      <c r="B5" s="4"/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ht="29.25" customHeight="1">
      <c r="B6" s="5"/>
      <c r="C6" s="49" t="s">
        <v>5</v>
      </c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2:13" ht="15" customHeight="1">
      <c r="B7" s="4"/>
      <c r="C7" s="50" t="s">
        <v>6</v>
      </c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3:13" ht="14.25" customHeight="1">
      <c r="C8" s="50" t="s">
        <v>7</v>
      </c>
      <c r="D8" s="50"/>
      <c r="E8" s="50"/>
      <c r="F8" s="50"/>
      <c r="G8" s="50"/>
      <c r="H8" s="50"/>
      <c r="I8" s="50"/>
      <c r="J8" s="50"/>
      <c r="K8" s="50"/>
      <c r="L8" s="50"/>
      <c r="M8" s="50"/>
    </row>
    <row r="9" ht="12.75" customHeight="1"/>
    <row r="10" spans="4:11" ht="15" customHeight="1">
      <c r="D10" s="1" t="s">
        <v>8</v>
      </c>
      <c r="F10" s="6" t="s">
        <v>9</v>
      </c>
      <c r="I10" s="1" t="s">
        <v>10</v>
      </c>
      <c r="K10" s="6" t="s">
        <v>11</v>
      </c>
    </row>
    <row r="11" spans="4:11" ht="15.75" customHeight="1">
      <c r="D11" s="1" t="s">
        <v>12</v>
      </c>
      <c r="F11" s="6" t="s">
        <v>13</v>
      </c>
      <c r="I11" s="1" t="s">
        <v>14</v>
      </c>
      <c r="K11" s="6" t="s">
        <v>15</v>
      </c>
    </row>
    <row r="12" spans="4:11" ht="15" customHeight="1">
      <c r="D12" s="1" t="s">
        <v>16</v>
      </c>
      <c r="F12" s="6" t="s">
        <v>17</v>
      </c>
      <c r="I12" s="1" t="s">
        <v>18</v>
      </c>
      <c r="K12" s="6" t="s">
        <v>19</v>
      </c>
    </row>
    <row r="13" spans="4:11" ht="27" customHeight="1">
      <c r="D13" s="1" t="s">
        <v>20</v>
      </c>
      <c r="F13" s="6" t="s">
        <v>21</v>
      </c>
      <c r="I13" s="53" t="s">
        <v>22</v>
      </c>
      <c r="J13" s="53"/>
      <c r="K13" s="6" t="s">
        <v>23</v>
      </c>
    </row>
    <row r="14" spans="4:11" ht="15" customHeight="1">
      <c r="D14" s="1" t="s">
        <v>24</v>
      </c>
      <c r="F14" s="6" t="s">
        <v>25</v>
      </c>
      <c r="I14" s="1" t="s">
        <v>26</v>
      </c>
      <c r="K14" s="6" t="s">
        <v>27</v>
      </c>
    </row>
    <row r="15" ht="9" customHeight="1"/>
    <row r="17" ht="42.75" customHeight="1">
      <c r="C17" s="7" t="s">
        <v>28</v>
      </c>
    </row>
    <row r="18" spans="3:14" ht="27" customHeight="1">
      <c r="C18" s="54" t="s">
        <v>29</v>
      </c>
      <c r="D18" s="54"/>
      <c r="E18" s="54"/>
      <c r="F18" s="54"/>
      <c r="G18" s="55" t="s">
        <v>30</v>
      </c>
      <c r="H18" s="55"/>
      <c r="I18" s="54" t="s">
        <v>31</v>
      </c>
      <c r="J18" s="54"/>
      <c r="K18" s="54" t="s">
        <v>32</v>
      </c>
      <c r="L18" s="54"/>
      <c r="M18" s="55" t="s">
        <v>33</v>
      </c>
      <c r="N18" s="55"/>
    </row>
    <row r="19" spans="3:14" ht="30.75" customHeight="1">
      <c r="C19" s="54"/>
      <c r="D19" s="54"/>
      <c r="E19" s="54"/>
      <c r="F19" s="54"/>
      <c r="G19" s="55"/>
      <c r="H19" s="55"/>
      <c r="I19" s="9" t="s">
        <v>34</v>
      </c>
      <c r="J19" s="8" t="s">
        <v>35</v>
      </c>
      <c r="K19" s="9" t="s">
        <v>34</v>
      </c>
      <c r="L19" s="8" t="s">
        <v>35</v>
      </c>
      <c r="M19" s="56" t="s">
        <v>36</v>
      </c>
      <c r="N19" s="56"/>
    </row>
    <row r="20" spans="3:14" ht="19.5" customHeight="1">
      <c r="C20" s="10" t="s">
        <v>37</v>
      </c>
      <c r="D20" s="11"/>
      <c r="E20" s="11"/>
      <c r="F20" s="11"/>
      <c r="G20" s="57" t="s">
        <v>38</v>
      </c>
      <c r="H20" s="57"/>
      <c r="I20" s="38">
        <v>29995.08</v>
      </c>
      <c r="J20" s="15" t="s">
        <v>39</v>
      </c>
      <c r="K20" s="38">
        <v>33292.13</v>
      </c>
      <c r="L20" s="38">
        <v>356306.78</v>
      </c>
      <c r="M20" s="58" t="s">
        <v>40</v>
      </c>
      <c r="N20" s="58"/>
    </row>
    <row r="21" spans="7:14" ht="2.25" customHeight="1">
      <c r="G21" s="28"/>
      <c r="H21" s="28"/>
      <c r="I21" s="28"/>
      <c r="J21" s="28"/>
      <c r="K21" s="28"/>
      <c r="L21" s="28"/>
      <c r="M21" s="28"/>
      <c r="N21" s="39" t="s">
        <v>41</v>
      </c>
    </row>
    <row r="22" spans="3:14" ht="19.5" customHeight="1">
      <c r="C22" s="10" t="s">
        <v>42</v>
      </c>
      <c r="D22" s="11"/>
      <c r="E22" s="11"/>
      <c r="F22" s="11"/>
      <c r="G22" s="57" t="s">
        <v>43</v>
      </c>
      <c r="H22" s="57"/>
      <c r="I22" s="38">
        <v>10368.76</v>
      </c>
      <c r="J22" s="15" t="s">
        <v>44</v>
      </c>
      <c r="K22" s="38">
        <v>11981.8</v>
      </c>
      <c r="L22" s="38">
        <v>125852.85</v>
      </c>
      <c r="M22" s="58" t="s">
        <v>45</v>
      </c>
      <c r="N22" s="58"/>
    </row>
    <row r="23" spans="7:14" ht="2.25" customHeight="1">
      <c r="G23" s="28"/>
      <c r="H23" s="28"/>
      <c r="I23" s="28"/>
      <c r="J23" s="28"/>
      <c r="K23" s="28"/>
      <c r="L23" s="28"/>
      <c r="M23" s="28"/>
      <c r="N23" s="39" t="s">
        <v>46</v>
      </c>
    </row>
    <row r="24" spans="3:14" ht="19.5" customHeight="1">
      <c r="C24" s="10" t="s">
        <v>47</v>
      </c>
      <c r="D24" s="11"/>
      <c r="E24" s="11"/>
      <c r="F24" s="11"/>
      <c r="G24" s="57" t="s">
        <v>48</v>
      </c>
      <c r="H24" s="57"/>
      <c r="I24" s="15" t="s">
        <v>49</v>
      </c>
      <c r="J24" s="15" t="s">
        <v>50</v>
      </c>
      <c r="K24" s="15" t="s">
        <v>49</v>
      </c>
      <c r="L24" s="38">
        <v>43308.41</v>
      </c>
      <c r="M24" s="58" t="s">
        <v>51</v>
      </c>
      <c r="N24" s="58"/>
    </row>
    <row r="25" spans="7:14" ht="2.25" customHeight="1">
      <c r="G25" s="28"/>
      <c r="H25" s="28"/>
      <c r="I25" s="28"/>
      <c r="J25" s="28"/>
      <c r="K25" s="28"/>
      <c r="L25" s="28"/>
      <c r="M25" s="28"/>
      <c r="N25" s="39" t="s">
        <v>52</v>
      </c>
    </row>
    <row r="26" spans="3:14" ht="19.5" customHeight="1">
      <c r="C26" s="10" t="s">
        <v>53</v>
      </c>
      <c r="D26" s="11"/>
      <c r="E26" s="11"/>
      <c r="F26" s="11"/>
      <c r="G26" s="57" t="s">
        <v>54</v>
      </c>
      <c r="H26" s="57"/>
      <c r="I26" s="15" t="s">
        <v>49</v>
      </c>
      <c r="J26" s="15" t="s">
        <v>55</v>
      </c>
      <c r="K26" s="15" t="s">
        <v>49</v>
      </c>
      <c r="L26" s="38">
        <v>1572.32</v>
      </c>
      <c r="M26" s="58" t="s">
        <v>56</v>
      </c>
      <c r="N26" s="58"/>
    </row>
    <row r="27" spans="7:14" ht="2.25" customHeight="1">
      <c r="G27" s="28"/>
      <c r="H27" s="28"/>
      <c r="I27" s="28"/>
      <c r="J27" s="28"/>
      <c r="K27" s="28"/>
      <c r="L27" s="28"/>
      <c r="M27" s="28"/>
      <c r="N27" s="39" t="s">
        <v>57</v>
      </c>
    </row>
    <row r="28" spans="3:14" ht="19.5" customHeight="1">
      <c r="C28" s="10" t="s">
        <v>58</v>
      </c>
      <c r="D28" s="11"/>
      <c r="E28" s="11"/>
      <c r="F28" s="11"/>
      <c r="G28" s="57" t="s">
        <v>59</v>
      </c>
      <c r="H28" s="57"/>
      <c r="I28" s="15" t="s">
        <v>49</v>
      </c>
      <c r="J28" s="15" t="s">
        <v>60</v>
      </c>
      <c r="K28" s="38">
        <v>1434.03</v>
      </c>
      <c r="L28" s="38">
        <v>115819.77</v>
      </c>
      <c r="M28" s="58" t="s">
        <v>61</v>
      </c>
      <c r="N28" s="58"/>
    </row>
    <row r="29" spans="7:14" ht="2.25" customHeight="1">
      <c r="G29" s="28"/>
      <c r="H29" s="28"/>
      <c r="I29" s="28"/>
      <c r="J29" s="28"/>
      <c r="K29" s="28"/>
      <c r="L29" s="28"/>
      <c r="M29" s="28"/>
      <c r="N29" s="39" t="s">
        <v>62</v>
      </c>
    </row>
    <row r="30" spans="3:14" ht="19.5" customHeight="1">
      <c r="C30" s="10" t="s">
        <v>63</v>
      </c>
      <c r="D30" s="11"/>
      <c r="E30" s="11"/>
      <c r="F30" s="11"/>
      <c r="G30" s="57" t="s">
        <v>296</v>
      </c>
      <c r="H30" s="57"/>
      <c r="I30" s="38">
        <v>48653.42</v>
      </c>
      <c r="J30" s="15" t="s">
        <v>297</v>
      </c>
      <c r="K30" s="38">
        <v>55497.07</v>
      </c>
      <c r="L30" s="38">
        <v>577274.32</v>
      </c>
      <c r="M30" s="58" t="s">
        <v>64</v>
      </c>
      <c r="N30" s="58"/>
    </row>
    <row r="31" spans="7:14" ht="2.25" customHeight="1">
      <c r="G31" s="28"/>
      <c r="H31" s="28"/>
      <c r="I31" s="28"/>
      <c r="J31" s="28"/>
      <c r="K31" s="28"/>
      <c r="L31" s="28"/>
      <c r="M31" s="28"/>
      <c r="N31" s="39" t="s">
        <v>65</v>
      </c>
    </row>
    <row r="32" spans="3:14" ht="19.5" customHeight="1">
      <c r="C32" s="10" t="s">
        <v>66</v>
      </c>
      <c r="D32" s="11"/>
      <c r="E32" s="11"/>
      <c r="F32" s="11"/>
      <c r="G32" s="57" t="s">
        <v>67</v>
      </c>
      <c r="H32" s="57"/>
      <c r="I32" s="38">
        <v>85342.87</v>
      </c>
      <c r="J32" s="15" t="s">
        <v>68</v>
      </c>
      <c r="K32" s="38">
        <v>96555.75</v>
      </c>
      <c r="L32" s="38">
        <v>1041411.54</v>
      </c>
      <c r="M32" s="58" t="s">
        <v>69</v>
      </c>
      <c r="N32" s="58"/>
    </row>
    <row r="33" spans="7:14" ht="2.25" customHeight="1">
      <c r="G33" s="28"/>
      <c r="H33" s="28"/>
      <c r="I33" s="28"/>
      <c r="J33" s="28"/>
      <c r="K33" s="28"/>
      <c r="L33" s="28"/>
      <c r="M33" s="28"/>
      <c r="N33" s="39" t="s">
        <v>52</v>
      </c>
    </row>
    <row r="34" spans="3:14" ht="19.5" customHeight="1">
      <c r="C34" s="10" t="s">
        <v>70</v>
      </c>
      <c r="D34" s="11"/>
      <c r="E34" s="11"/>
      <c r="F34" s="11"/>
      <c r="G34" s="57" t="s">
        <v>71</v>
      </c>
      <c r="H34" s="57"/>
      <c r="I34" s="38">
        <v>27687.18</v>
      </c>
      <c r="J34" s="15" t="s">
        <v>72</v>
      </c>
      <c r="K34" s="38">
        <v>30309.84</v>
      </c>
      <c r="L34" s="38">
        <v>318111.49</v>
      </c>
      <c r="M34" s="58" t="s">
        <v>73</v>
      </c>
      <c r="N34" s="58"/>
    </row>
    <row r="35" spans="7:14" ht="2.25" customHeight="1">
      <c r="G35" s="28"/>
      <c r="H35" s="28"/>
      <c r="I35" s="28"/>
      <c r="J35" s="28"/>
      <c r="K35" s="28"/>
      <c r="L35" s="28"/>
      <c r="M35" s="28"/>
      <c r="N35" s="39" t="s">
        <v>74</v>
      </c>
    </row>
    <row r="36" spans="3:14" ht="19.5" customHeight="1">
      <c r="C36" s="10" t="s">
        <v>75</v>
      </c>
      <c r="D36" s="11"/>
      <c r="E36" s="11"/>
      <c r="F36" s="11"/>
      <c r="G36" s="57" t="s">
        <v>76</v>
      </c>
      <c r="H36" s="57"/>
      <c r="I36" s="38">
        <v>59647.4</v>
      </c>
      <c r="J36" s="15" t="s">
        <v>77</v>
      </c>
      <c r="K36" s="38">
        <v>74692.11</v>
      </c>
      <c r="L36" s="38">
        <v>719998.19</v>
      </c>
      <c r="M36" s="58" t="s">
        <v>78</v>
      </c>
      <c r="N36" s="58"/>
    </row>
    <row r="37" spans="7:14" ht="2.25" customHeight="1">
      <c r="G37" s="28"/>
      <c r="H37" s="28"/>
      <c r="I37" s="28"/>
      <c r="J37" s="28"/>
      <c r="K37" s="28"/>
      <c r="L37" s="28"/>
      <c r="M37" s="28"/>
      <c r="N37" s="39" t="s">
        <v>79</v>
      </c>
    </row>
    <row r="38" spans="3:14" ht="19.5" customHeight="1">
      <c r="C38" s="13" t="s">
        <v>80</v>
      </c>
      <c r="D38" s="14"/>
      <c r="E38" s="14"/>
      <c r="F38" s="37"/>
      <c r="G38" s="57" t="s">
        <v>81</v>
      </c>
      <c r="H38" s="57"/>
      <c r="I38" s="12" t="s">
        <v>49</v>
      </c>
      <c r="J38" s="15" t="s">
        <v>82</v>
      </c>
      <c r="K38" s="12" t="s">
        <v>49</v>
      </c>
      <c r="L38" s="12" t="s">
        <v>49</v>
      </c>
      <c r="M38" s="57" t="s">
        <v>52</v>
      </c>
      <c r="N38" s="57"/>
    </row>
    <row r="39" spans="1:14" s="18" customFormat="1" ht="19.5" customHeight="1">
      <c r="A39" s="16"/>
      <c r="B39" s="17"/>
      <c r="C39" s="62"/>
      <c r="D39" s="62"/>
      <c r="E39" s="62"/>
      <c r="F39" s="62"/>
      <c r="G39" s="63" t="s">
        <v>298</v>
      </c>
      <c r="H39" s="63"/>
      <c r="I39" s="19" t="s">
        <v>83</v>
      </c>
      <c r="J39" s="19" t="s">
        <v>299</v>
      </c>
      <c r="K39" s="19" t="s">
        <v>84</v>
      </c>
      <c r="L39" s="19" t="s">
        <v>85</v>
      </c>
      <c r="M39" s="63" t="s">
        <v>86</v>
      </c>
      <c r="N39" s="63"/>
    </row>
    <row r="40" ht="15" customHeight="1">
      <c r="C40" s="20" t="s">
        <v>87</v>
      </c>
    </row>
    <row r="41" ht="11.25" customHeight="1"/>
    <row r="42" spans="3:14" ht="17.25" customHeight="1">
      <c r="C42" s="54" t="s">
        <v>88</v>
      </c>
      <c r="D42" s="54"/>
      <c r="E42" s="54"/>
      <c r="F42" s="54"/>
      <c r="G42" s="54" t="s">
        <v>30</v>
      </c>
      <c r="H42" s="54"/>
      <c r="I42" s="54" t="s">
        <v>89</v>
      </c>
      <c r="J42" s="54"/>
      <c r="K42" s="54" t="s">
        <v>90</v>
      </c>
      <c r="L42" s="54"/>
      <c r="M42" s="55" t="s">
        <v>33</v>
      </c>
      <c r="N42" s="55"/>
    </row>
    <row r="43" spans="3:14" ht="32.25" customHeight="1">
      <c r="C43" s="54"/>
      <c r="D43" s="54"/>
      <c r="E43" s="54"/>
      <c r="F43" s="54"/>
      <c r="G43" s="54"/>
      <c r="H43" s="54"/>
      <c r="I43" s="8" t="s">
        <v>34</v>
      </c>
      <c r="J43" s="8" t="s">
        <v>35</v>
      </c>
      <c r="K43" s="8" t="s">
        <v>34</v>
      </c>
      <c r="L43" s="8" t="s">
        <v>35</v>
      </c>
      <c r="M43" s="56" t="s">
        <v>36</v>
      </c>
      <c r="N43" s="56"/>
    </row>
    <row r="44" spans="3:14" ht="15">
      <c r="C44" s="59" t="s">
        <v>91</v>
      </c>
      <c r="D44" s="59"/>
      <c r="E44" s="59"/>
      <c r="F44" s="59"/>
      <c r="G44" s="60">
        <v>42793.35</v>
      </c>
      <c r="H44" s="60"/>
      <c r="I44" s="22">
        <v>46927.44</v>
      </c>
      <c r="J44" s="22">
        <v>182197.64</v>
      </c>
      <c r="K44" s="22" t="s">
        <v>52</v>
      </c>
      <c r="L44" s="22">
        <v>178063.55</v>
      </c>
      <c r="M44" s="61">
        <v>46927.44</v>
      </c>
      <c r="N44" s="61"/>
    </row>
    <row r="45" spans="3:14" ht="15">
      <c r="C45" s="67" t="s">
        <v>293</v>
      </c>
      <c r="D45" s="68"/>
      <c r="E45" s="68"/>
      <c r="F45" s="69"/>
      <c r="G45" s="70">
        <f>G44*0.35</f>
        <v>14977.672499999999</v>
      </c>
      <c r="H45" s="71"/>
      <c r="I45" s="40">
        <f>I44*0.35</f>
        <v>16424.604</v>
      </c>
      <c r="J45" s="40">
        <f>J44*0.35</f>
        <v>63769.174</v>
      </c>
      <c r="K45" s="40">
        <f>K44*0.35</f>
        <v>0</v>
      </c>
      <c r="L45" s="40">
        <f>L44*0.35</f>
        <v>62322.24249999999</v>
      </c>
      <c r="M45" s="72">
        <f>M44*0.35</f>
        <v>16424.604</v>
      </c>
      <c r="N45" s="73"/>
    </row>
    <row r="46" spans="3:14" ht="15">
      <c r="C46" s="67" t="s">
        <v>294</v>
      </c>
      <c r="D46" s="68"/>
      <c r="E46" s="68"/>
      <c r="F46" s="69"/>
      <c r="G46" s="70">
        <f>G44*0.65</f>
        <v>27815.6775</v>
      </c>
      <c r="H46" s="71"/>
      <c r="I46" s="40">
        <f>I44*0.65</f>
        <v>30502.836000000003</v>
      </c>
      <c r="J46" s="40">
        <f>J44*0.65</f>
        <v>118428.46600000001</v>
      </c>
      <c r="K46" s="40">
        <f>K44*0.65</f>
        <v>0</v>
      </c>
      <c r="L46" s="40">
        <f>L44*0.65</f>
        <v>115741.3075</v>
      </c>
      <c r="M46" s="72">
        <f>M44*0.65</f>
        <v>30502.836000000003</v>
      </c>
      <c r="N46" s="73"/>
    </row>
    <row r="47" spans="3:14" ht="15">
      <c r="C47" s="59" t="s">
        <v>92</v>
      </c>
      <c r="D47" s="59"/>
      <c r="E47" s="59"/>
      <c r="F47" s="59"/>
      <c r="G47" s="60">
        <v>5000</v>
      </c>
      <c r="H47" s="60"/>
      <c r="I47" s="22">
        <v>1000</v>
      </c>
      <c r="J47" s="22">
        <f>I47*12</f>
        <v>12000</v>
      </c>
      <c r="K47" s="22" t="s">
        <v>52</v>
      </c>
      <c r="L47" s="22">
        <v>17000</v>
      </c>
      <c r="M47" s="61">
        <f>J47-L47+G47</f>
        <v>0</v>
      </c>
      <c r="N47" s="61"/>
    </row>
    <row r="48" spans="3:14" ht="15">
      <c r="C48" s="67" t="s">
        <v>293</v>
      </c>
      <c r="D48" s="68"/>
      <c r="E48" s="68"/>
      <c r="F48" s="69"/>
      <c r="G48" s="102">
        <f>G47*1</f>
        <v>5000</v>
      </c>
      <c r="H48" s="103"/>
      <c r="I48" s="22">
        <f>I47*1</f>
        <v>1000</v>
      </c>
      <c r="J48" s="22">
        <f>J47*1</f>
        <v>12000</v>
      </c>
      <c r="K48" s="22">
        <f>K47*1</f>
        <v>0</v>
      </c>
      <c r="L48" s="22">
        <f>L47*1</f>
        <v>17000</v>
      </c>
      <c r="M48" s="64">
        <f>M47*1</f>
        <v>0</v>
      </c>
      <c r="N48" s="65"/>
    </row>
    <row r="49" spans="3:14" ht="15">
      <c r="C49" s="59" t="s">
        <v>93</v>
      </c>
      <c r="D49" s="59"/>
      <c r="E49" s="59"/>
      <c r="F49" s="59"/>
      <c r="G49" s="60">
        <v>8685.06</v>
      </c>
      <c r="H49" s="60"/>
      <c r="I49" s="22" t="s">
        <v>52</v>
      </c>
      <c r="J49" s="22" t="s">
        <v>52</v>
      </c>
      <c r="K49" s="22" t="s">
        <v>52</v>
      </c>
      <c r="L49" s="22" t="s">
        <v>52</v>
      </c>
      <c r="M49" s="61">
        <v>8685.06</v>
      </c>
      <c r="N49" s="61"/>
    </row>
    <row r="50" spans="3:14" ht="15">
      <c r="C50" s="59" t="s">
        <v>94</v>
      </c>
      <c r="D50" s="59"/>
      <c r="E50" s="59"/>
      <c r="F50" s="59"/>
      <c r="G50" s="60">
        <v>2730.42</v>
      </c>
      <c r="H50" s="60"/>
      <c r="I50" s="22">
        <v>2274.57</v>
      </c>
      <c r="J50" s="22">
        <v>23657.4</v>
      </c>
      <c r="K50" s="22" t="s">
        <v>52</v>
      </c>
      <c r="L50" s="22">
        <v>4095.63</v>
      </c>
      <c r="M50" s="61">
        <v>22292.19</v>
      </c>
      <c r="N50" s="61"/>
    </row>
    <row r="51" spans="3:14" ht="15">
      <c r="C51" s="67" t="s">
        <v>293</v>
      </c>
      <c r="D51" s="68"/>
      <c r="E51" s="68"/>
      <c r="F51" s="69"/>
      <c r="G51" s="70">
        <f>G50*0.35</f>
        <v>955.6469999999999</v>
      </c>
      <c r="H51" s="71"/>
      <c r="I51" s="40">
        <f>I50*0.35</f>
        <v>796.0995</v>
      </c>
      <c r="J51" s="40">
        <f>J50*0.35</f>
        <v>8280.09</v>
      </c>
      <c r="K51" s="40">
        <f>K50*0.35</f>
        <v>0</v>
      </c>
      <c r="L51" s="40">
        <f>L50*0.35</f>
        <v>1433.4705</v>
      </c>
      <c r="M51" s="72">
        <f>M50*0.35</f>
        <v>7802.266499999999</v>
      </c>
      <c r="N51" s="73"/>
    </row>
    <row r="52" spans="3:14" ht="15">
      <c r="C52" s="67" t="s">
        <v>294</v>
      </c>
      <c r="D52" s="68"/>
      <c r="E52" s="68"/>
      <c r="F52" s="69"/>
      <c r="G52" s="70">
        <f>G50*0.65</f>
        <v>1774.7730000000001</v>
      </c>
      <c r="H52" s="71"/>
      <c r="I52" s="40">
        <f>I50*0.65</f>
        <v>1478.4705000000001</v>
      </c>
      <c r="J52" s="40">
        <f>J50*0.65</f>
        <v>15377.310000000001</v>
      </c>
      <c r="K52" s="40">
        <f>K50*0.65</f>
        <v>0</v>
      </c>
      <c r="L52" s="40">
        <f>L50*0.65</f>
        <v>2662.1595</v>
      </c>
      <c r="M52" s="72">
        <f>M50*0.65</f>
        <v>14489.923499999999</v>
      </c>
      <c r="N52" s="73"/>
    </row>
    <row r="53" spans="3:14" ht="15">
      <c r="C53" s="59" t="s">
        <v>95</v>
      </c>
      <c r="D53" s="59"/>
      <c r="E53" s="59"/>
      <c r="F53" s="59"/>
      <c r="G53" s="60">
        <v>0</v>
      </c>
      <c r="H53" s="60"/>
      <c r="I53" s="22">
        <v>214.84</v>
      </c>
      <c r="J53" s="22">
        <v>2528.57</v>
      </c>
      <c r="K53" s="22">
        <v>214.84</v>
      </c>
      <c r="L53" s="22">
        <v>2528.57</v>
      </c>
      <c r="M53" s="61" t="s">
        <v>52</v>
      </c>
      <c r="N53" s="61"/>
    </row>
    <row r="54" spans="3:14" ht="15">
      <c r="C54" s="67" t="s">
        <v>293</v>
      </c>
      <c r="D54" s="68"/>
      <c r="E54" s="68"/>
      <c r="F54" s="69"/>
      <c r="G54" s="70">
        <f>G53*0.35</f>
        <v>0</v>
      </c>
      <c r="H54" s="71"/>
      <c r="I54" s="40">
        <f>I53*0.35</f>
        <v>75.194</v>
      </c>
      <c r="J54" s="40">
        <f>J53*0.35</f>
        <v>884.9995</v>
      </c>
      <c r="K54" s="40">
        <f>K53*0.35</f>
        <v>75.194</v>
      </c>
      <c r="L54" s="40">
        <f>L53*0.35</f>
        <v>884.9995</v>
      </c>
      <c r="M54" s="72">
        <f>M53*0.35</f>
        <v>0</v>
      </c>
      <c r="N54" s="73"/>
    </row>
    <row r="55" spans="3:14" ht="15">
      <c r="C55" s="67" t="s">
        <v>294</v>
      </c>
      <c r="D55" s="68"/>
      <c r="E55" s="68"/>
      <c r="F55" s="69"/>
      <c r="G55" s="70">
        <f>G53*0.65</f>
        <v>0</v>
      </c>
      <c r="H55" s="71"/>
      <c r="I55" s="40">
        <f>I53*0.65</f>
        <v>139.64600000000002</v>
      </c>
      <c r="J55" s="40">
        <f>J53*0.65</f>
        <v>1643.5705000000003</v>
      </c>
      <c r="K55" s="40">
        <f>K53*0.65</f>
        <v>139.64600000000002</v>
      </c>
      <c r="L55" s="40">
        <f>L53*0.65</f>
        <v>1643.5705000000003</v>
      </c>
      <c r="M55" s="72">
        <f>M53*0.65</f>
        <v>0</v>
      </c>
      <c r="N55" s="73"/>
    </row>
    <row r="56" spans="3:14" ht="15" customHeight="1">
      <c r="C56" s="74" t="s">
        <v>96</v>
      </c>
      <c r="D56" s="74"/>
      <c r="E56" s="74"/>
      <c r="F56" s="74"/>
      <c r="G56" s="66">
        <f>G44+G47+G49+G50+G53</f>
        <v>59208.829999999994</v>
      </c>
      <c r="H56" s="66"/>
      <c r="I56" s="23">
        <f>I44+I47+I49+I50+I53</f>
        <v>50416.85</v>
      </c>
      <c r="J56" s="23">
        <f>J44+J47+J49+J50+J53</f>
        <v>220383.61000000002</v>
      </c>
      <c r="K56" s="23">
        <f>K44+K47+K49+K50+K53</f>
        <v>214.84</v>
      </c>
      <c r="L56" s="23">
        <f>L44+L47+L49+L50+L53</f>
        <v>201687.75</v>
      </c>
      <c r="M56" s="66">
        <f>M44+M47+M49+M50+M53</f>
        <v>77904.69</v>
      </c>
      <c r="N56" s="66"/>
    </row>
    <row r="57" ht="15">
      <c r="C57" s="20" t="s">
        <v>97</v>
      </c>
    </row>
    <row r="59" spans="3:10" ht="15">
      <c r="C59" s="54" t="s">
        <v>88</v>
      </c>
      <c r="D59" s="54"/>
      <c r="E59" s="54"/>
      <c r="F59" s="54"/>
      <c r="G59" s="54" t="s">
        <v>89</v>
      </c>
      <c r="H59" s="54"/>
      <c r="I59" s="54" t="s">
        <v>90</v>
      </c>
      <c r="J59" s="54"/>
    </row>
    <row r="60" spans="3:10" ht="26.25" customHeight="1">
      <c r="C60" s="54"/>
      <c r="D60" s="54"/>
      <c r="E60" s="54"/>
      <c r="F60" s="54"/>
      <c r="G60" s="8" t="s">
        <v>34</v>
      </c>
      <c r="H60" s="8" t="s">
        <v>35</v>
      </c>
      <c r="I60" s="8" t="s">
        <v>34</v>
      </c>
      <c r="J60" s="8" t="s">
        <v>35</v>
      </c>
    </row>
    <row r="61" spans="3:10" ht="15">
      <c r="C61" s="59" t="s">
        <v>98</v>
      </c>
      <c r="D61" s="59"/>
      <c r="E61" s="59"/>
      <c r="F61" s="59"/>
      <c r="G61" s="22" t="s">
        <v>99</v>
      </c>
      <c r="H61" s="22" t="s">
        <v>100</v>
      </c>
      <c r="I61" s="22" t="s">
        <v>99</v>
      </c>
      <c r="J61" s="22" t="s">
        <v>100</v>
      </c>
    </row>
    <row r="62" spans="3:10" ht="15">
      <c r="C62" s="59" t="s">
        <v>101</v>
      </c>
      <c r="D62" s="59"/>
      <c r="E62" s="59"/>
      <c r="F62" s="59"/>
      <c r="G62" s="22" t="s">
        <v>102</v>
      </c>
      <c r="H62" s="22" t="s">
        <v>103</v>
      </c>
      <c r="I62" s="22" t="s">
        <v>102</v>
      </c>
      <c r="J62" s="22" t="s">
        <v>103</v>
      </c>
    </row>
    <row r="63" spans="3:10" ht="15">
      <c r="C63" s="59" t="s">
        <v>104</v>
      </c>
      <c r="D63" s="59"/>
      <c r="E63" s="59"/>
      <c r="F63" s="59"/>
      <c r="G63" s="22" t="s">
        <v>105</v>
      </c>
      <c r="H63" s="22" t="s">
        <v>106</v>
      </c>
      <c r="I63" s="22" t="s">
        <v>105</v>
      </c>
      <c r="J63" s="22" t="s">
        <v>106</v>
      </c>
    </row>
    <row r="64" spans="3:10" ht="15">
      <c r="C64" s="59" t="s">
        <v>107</v>
      </c>
      <c r="D64" s="59"/>
      <c r="E64" s="59"/>
      <c r="F64" s="59"/>
      <c r="G64" s="22" t="s">
        <v>108</v>
      </c>
      <c r="H64" s="22" t="s">
        <v>109</v>
      </c>
      <c r="I64" s="22" t="s">
        <v>108</v>
      </c>
      <c r="J64" s="22" t="s">
        <v>109</v>
      </c>
    </row>
    <row r="65" spans="3:10" ht="15">
      <c r="C65" s="59" t="s">
        <v>110</v>
      </c>
      <c r="D65" s="59"/>
      <c r="E65" s="59"/>
      <c r="F65" s="59"/>
      <c r="G65" s="22" t="s">
        <v>108</v>
      </c>
      <c r="H65" s="22" t="s">
        <v>109</v>
      </c>
      <c r="I65" s="22" t="s">
        <v>108</v>
      </c>
      <c r="J65" s="22" t="s">
        <v>109</v>
      </c>
    </row>
    <row r="66" spans="3:10" ht="15">
      <c r="C66" s="59" t="s">
        <v>111</v>
      </c>
      <c r="D66" s="59"/>
      <c r="E66" s="59"/>
      <c r="F66" s="59"/>
      <c r="G66" s="22" t="s">
        <v>112</v>
      </c>
      <c r="H66" s="22" t="s">
        <v>113</v>
      </c>
      <c r="I66" s="22" t="s">
        <v>112</v>
      </c>
      <c r="J66" s="22" t="s">
        <v>113</v>
      </c>
    </row>
    <row r="67" spans="3:10" ht="15">
      <c r="C67" s="74" t="s">
        <v>96</v>
      </c>
      <c r="D67" s="74"/>
      <c r="E67" s="74"/>
      <c r="F67" s="74"/>
      <c r="G67" s="23" t="s">
        <v>114</v>
      </c>
      <c r="H67" s="23" t="s">
        <v>115</v>
      </c>
      <c r="I67" s="23" t="s">
        <v>114</v>
      </c>
      <c r="J67" s="23" t="s">
        <v>115</v>
      </c>
    </row>
    <row r="68" spans="3:10" s="41" customFormat="1" ht="15">
      <c r="C68" s="42"/>
      <c r="D68" s="42"/>
      <c r="E68" s="42"/>
      <c r="F68" s="42"/>
      <c r="G68" s="43"/>
      <c r="H68" s="43"/>
      <c r="I68" s="43"/>
      <c r="J68" s="43"/>
    </row>
    <row r="69" spans="3:10" s="41" customFormat="1" ht="15">
      <c r="C69" s="20" t="s">
        <v>295</v>
      </c>
      <c r="D69" s="20"/>
      <c r="E69" s="20"/>
      <c r="F69" s="44">
        <f>F70+F71</f>
        <v>1850073.6100000003</v>
      </c>
      <c r="G69" s="43"/>
      <c r="H69" s="43"/>
      <c r="I69" s="43"/>
      <c r="J69" s="43"/>
    </row>
    <row r="70" spans="3:10" s="41" customFormat="1" ht="15">
      <c r="C70" s="1" t="s">
        <v>124</v>
      </c>
      <c r="D70" s="1"/>
      <c r="E70" s="1"/>
      <c r="F70" s="45">
        <f>L30+L45+L48+L51+L54+J67*0.75</f>
        <v>688615.0325000001</v>
      </c>
      <c r="G70" s="43"/>
      <c r="H70" s="43"/>
      <c r="I70" s="43"/>
      <c r="J70" s="43"/>
    </row>
    <row r="71" spans="3:10" s="41" customFormat="1" ht="15">
      <c r="C71" s="1" t="s">
        <v>286</v>
      </c>
      <c r="D71" s="1"/>
      <c r="E71" s="1"/>
      <c r="F71" s="45">
        <f>L32+L46+L52+L55</f>
        <v>1161458.5775000001</v>
      </c>
      <c r="G71" s="43"/>
      <c r="H71" s="43"/>
      <c r="I71" s="43"/>
      <c r="J71" s="43"/>
    </row>
    <row r="72" ht="45.75" customHeight="1">
      <c r="C72" s="7" t="s">
        <v>116</v>
      </c>
    </row>
    <row r="73" spans="3:11" ht="10.5" customHeight="1">
      <c r="C73" s="75" t="s">
        <v>117</v>
      </c>
      <c r="D73" s="75"/>
      <c r="E73" s="75"/>
      <c r="F73" s="75"/>
      <c r="G73" s="75"/>
      <c r="H73" s="75"/>
      <c r="I73" s="75"/>
      <c r="J73" s="75"/>
      <c r="K73" s="75"/>
    </row>
    <row r="74" spans="3:13" ht="54" customHeight="1">
      <c r="C74" s="76" t="s">
        <v>118</v>
      </c>
      <c r="D74" s="76"/>
      <c r="E74" s="76"/>
      <c r="F74" s="77" t="s">
        <v>30</v>
      </c>
      <c r="G74" s="77"/>
      <c r="H74" s="78" t="s">
        <v>119</v>
      </c>
      <c r="I74" s="78"/>
      <c r="J74" s="78" t="s">
        <v>120</v>
      </c>
      <c r="K74" s="78"/>
      <c r="L74" s="80" t="s">
        <v>121</v>
      </c>
      <c r="M74" s="80"/>
    </row>
    <row r="75" spans="3:13" ht="15">
      <c r="C75" s="79" t="s">
        <v>122</v>
      </c>
      <c r="D75" s="79"/>
      <c r="E75" s="79"/>
      <c r="F75" s="81" t="s">
        <v>43</v>
      </c>
      <c r="G75" s="81"/>
      <c r="H75" s="79" t="s">
        <v>44</v>
      </c>
      <c r="I75" s="79"/>
      <c r="J75" s="79" t="s">
        <v>123</v>
      </c>
      <c r="K75" s="79"/>
      <c r="L75" s="79" t="s">
        <v>45</v>
      </c>
      <c r="M75" s="79"/>
    </row>
    <row r="77" spans="2:11" ht="18" customHeight="1">
      <c r="B77" s="3"/>
      <c r="C77" s="82" t="s">
        <v>124</v>
      </c>
      <c r="D77" s="82"/>
      <c r="E77" s="82"/>
      <c r="F77" s="82"/>
      <c r="G77" s="82"/>
      <c r="H77" s="82"/>
      <c r="I77" s="82"/>
      <c r="J77" s="82"/>
      <c r="K77" s="82"/>
    </row>
    <row r="78" ht="2.25" customHeight="1"/>
    <row r="79" spans="3:14" s="26" customFormat="1" ht="30.75" customHeight="1">
      <c r="C79" s="9" t="s">
        <v>125</v>
      </c>
      <c r="D79" s="78" t="s">
        <v>126</v>
      </c>
      <c r="E79" s="78"/>
      <c r="F79" s="78" t="s">
        <v>127</v>
      </c>
      <c r="G79" s="78"/>
      <c r="H79" s="78"/>
      <c r="I79" s="78"/>
      <c r="J79" s="78"/>
      <c r="K79" s="78"/>
      <c r="L79" s="78"/>
      <c r="M79" s="78" t="s">
        <v>128</v>
      </c>
      <c r="N79" s="78"/>
    </row>
    <row r="80" spans="3:14" ht="18" customHeight="1">
      <c r="C80" s="13" t="s">
        <v>129</v>
      </c>
      <c r="D80" s="57" t="s">
        <v>49</v>
      </c>
      <c r="E80" s="57"/>
      <c r="F80" s="79" t="s">
        <v>130</v>
      </c>
      <c r="G80" s="79"/>
      <c r="H80" s="79"/>
      <c r="I80" s="79"/>
      <c r="J80" s="79"/>
      <c r="K80" s="79"/>
      <c r="L80" s="79"/>
      <c r="M80" s="79" t="s">
        <v>131</v>
      </c>
      <c r="N80" s="79"/>
    </row>
    <row r="81" spans="3:14" ht="18" customHeight="1">
      <c r="C81" s="13" t="s">
        <v>132</v>
      </c>
      <c r="D81" s="57" t="s">
        <v>49</v>
      </c>
      <c r="E81" s="57"/>
      <c r="F81" s="79" t="s">
        <v>133</v>
      </c>
      <c r="G81" s="79"/>
      <c r="H81" s="79"/>
      <c r="I81" s="79"/>
      <c r="J81" s="79"/>
      <c r="K81" s="79"/>
      <c r="L81" s="79"/>
      <c r="M81" s="79" t="s">
        <v>134</v>
      </c>
      <c r="N81" s="79"/>
    </row>
    <row r="82" spans="3:14" ht="18" customHeight="1">
      <c r="C82" s="13" t="s">
        <v>132</v>
      </c>
      <c r="D82" s="57" t="s">
        <v>135</v>
      </c>
      <c r="E82" s="57"/>
      <c r="F82" s="79" t="s">
        <v>136</v>
      </c>
      <c r="G82" s="79"/>
      <c r="H82" s="79"/>
      <c r="I82" s="79"/>
      <c r="J82" s="79"/>
      <c r="K82" s="79"/>
      <c r="L82" s="79"/>
      <c r="M82" s="79" t="s">
        <v>137</v>
      </c>
      <c r="N82" s="79"/>
    </row>
    <row r="83" spans="3:14" ht="18" customHeight="1">
      <c r="C83" s="13" t="s">
        <v>132</v>
      </c>
      <c r="D83" s="57" t="s">
        <v>138</v>
      </c>
      <c r="E83" s="57"/>
      <c r="F83" s="79" t="s">
        <v>139</v>
      </c>
      <c r="G83" s="79"/>
      <c r="H83" s="79"/>
      <c r="I83" s="79"/>
      <c r="J83" s="79"/>
      <c r="K83" s="79"/>
      <c r="L83" s="79"/>
      <c r="M83" s="79" t="s">
        <v>140</v>
      </c>
      <c r="N83" s="79"/>
    </row>
    <row r="84" spans="3:14" ht="18" customHeight="1">
      <c r="C84" s="13" t="s">
        <v>132</v>
      </c>
      <c r="D84" s="57" t="s">
        <v>138</v>
      </c>
      <c r="E84" s="57"/>
      <c r="F84" s="79" t="s">
        <v>141</v>
      </c>
      <c r="G84" s="79"/>
      <c r="H84" s="79"/>
      <c r="I84" s="79"/>
      <c r="J84" s="79"/>
      <c r="K84" s="79"/>
      <c r="L84" s="79"/>
      <c r="M84" s="79" t="s">
        <v>142</v>
      </c>
      <c r="N84" s="79"/>
    </row>
    <row r="85" spans="3:14" ht="18" customHeight="1">
      <c r="C85" s="13" t="s">
        <v>132</v>
      </c>
      <c r="D85" s="57" t="s">
        <v>143</v>
      </c>
      <c r="E85" s="57"/>
      <c r="F85" s="79" t="s">
        <v>141</v>
      </c>
      <c r="G85" s="79"/>
      <c r="H85" s="79"/>
      <c r="I85" s="79"/>
      <c r="J85" s="79"/>
      <c r="K85" s="79"/>
      <c r="L85" s="79"/>
      <c r="M85" s="79" t="s">
        <v>144</v>
      </c>
      <c r="N85" s="79"/>
    </row>
    <row r="86" spans="3:14" ht="18" customHeight="1">
      <c r="C86" s="13" t="s">
        <v>132</v>
      </c>
      <c r="D86" s="57" t="s">
        <v>145</v>
      </c>
      <c r="E86" s="57"/>
      <c r="F86" s="79" t="s">
        <v>146</v>
      </c>
      <c r="G86" s="79"/>
      <c r="H86" s="79"/>
      <c r="I86" s="79"/>
      <c r="J86" s="79"/>
      <c r="K86" s="79"/>
      <c r="L86" s="79"/>
      <c r="M86" s="79" t="s">
        <v>147</v>
      </c>
      <c r="N86" s="79"/>
    </row>
    <row r="87" spans="3:14" ht="18" customHeight="1">
      <c r="C87" s="13" t="s">
        <v>148</v>
      </c>
      <c r="D87" s="57" t="s">
        <v>49</v>
      </c>
      <c r="E87" s="57"/>
      <c r="F87" s="79" t="s">
        <v>149</v>
      </c>
      <c r="G87" s="79"/>
      <c r="H87" s="79"/>
      <c r="I87" s="79"/>
      <c r="J87" s="79"/>
      <c r="K87" s="79"/>
      <c r="L87" s="79"/>
      <c r="M87" s="79" t="s">
        <v>150</v>
      </c>
      <c r="N87" s="79"/>
    </row>
    <row r="88" spans="3:14" ht="18" customHeight="1">
      <c r="C88" s="13" t="s">
        <v>148</v>
      </c>
      <c r="D88" s="57" t="s">
        <v>151</v>
      </c>
      <c r="E88" s="57"/>
      <c r="F88" s="79" t="s">
        <v>141</v>
      </c>
      <c r="G88" s="79"/>
      <c r="H88" s="79"/>
      <c r="I88" s="79"/>
      <c r="J88" s="79"/>
      <c r="K88" s="79"/>
      <c r="L88" s="79"/>
      <c r="M88" s="79" t="s">
        <v>152</v>
      </c>
      <c r="N88" s="79"/>
    </row>
    <row r="89" spans="3:14" ht="18" customHeight="1">
      <c r="C89" s="13" t="s">
        <v>148</v>
      </c>
      <c r="D89" s="57" t="s">
        <v>138</v>
      </c>
      <c r="E89" s="57"/>
      <c r="F89" s="79" t="s">
        <v>141</v>
      </c>
      <c r="G89" s="79"/>
      <c r="H89" s="79"/>
      <c r="I89" s="79"/>
      <c r="J89" s="79"/>
      <c r="K89" s="79"/>
      <c r="L89" s="79"/>
      <c r="M89" s="79" t="s">
        <v>153</v>
      </c>
      <c r="N89" s="79"/>
    </row>
    <row r="90" spans="3:14" ht="18" customHeight="1">
      <c r="C90" s="13" t="s">
        <v>148</v>
      </c>
      <c r="D90" s="57" t="s">
        <v>154</v>
      </c>
      <c r="E90" s="57"/>
      <c r="F90" s="79" t="s">
        <v>155</v>
      </c>
      <c r="G90" s="79"/>
      <c r="H90" s="79"/>
      <c r="I90" s="79"/>
      <c r="J90" s="79"/>
      <c r="K90" s="79"/>
      <c r="L90" s="79"/>
      <c r="M90" s="79" t="s">
        <v>156</v>
      </c>
      <c r="N90" s="79"/>
    </row>
    <row r="91" spans="3:14" ht="18" customHeight="1">
      <c r="C91" s="13" t="s">
        <v>157</v>
      </c>
      <c r="D91" s="57" t="s">
        <v>158</v>
      </c>
      <c r="E91" s="57"/>
      <c r="F91" s="79" t="s">
        <v>159</v>
      </c>
      <c r="G91" s="79"/>
      <c r="H91" s="79"/>
      <c r="I91" s="79"/>
      <c r="J91" s="79"/>
      <c r="K91" s="79"/>
      <c r="L91" s="79"/>
      <c r="M91" s="79" t="s">
        <v>160</v>
      </c>
      <c r="N91" s="79"/>
    </row>
    <row r="92" spans="3:14" ht="18" customHeight="1">
      <c r="C92" s="13" t="s">
        <v>161</v>
      </c>
      <c r="D92" s="57" t="s">
        <v>49</v>
      </c>
      <c r="E92" s="57"/>
      <c r="F92" s="79" t="s">
        <v>162</v>
      </c>
      <c r="G92" s="79"/>
      <c r="H92" s="79"/>
      <c r="I92" s="79"/>
      <c r="J92" s="79"/>
      <c r="K92" s="79"/>
      <c r="L92" s="79"/>
      <c r="M92" s="79" t="s">
        <v>163</v>
      </c>
      <c r="N92" s="79"/>
    </row>
    <row r="93" spans="3:14" ht="18" customHeight="1">
      <c r="C93" s="13" t="s">
        <v>161</v>
      </c>
      <c r="D93" s="57" t="s">
        <v>49</v>
      </c>
      <c r="E93" s="57"/>
      <c r="F93" s="79" t="s">
        <v>164</v>
      </c>
      <c r="G93" s="79"/>
      <c r="H93" s="79"/>
      <c r="I93" s="79"/>
      <c r="J93" s="79"/>
      <c r="K93" s="79"/>
      <c r="L93" s="79"/>
      <c r="M93" s="79" t="s">
        <v>165</v>
      </c>
      <c r="N93" s="79"/>
    </row>
    <row r="94" spans="3:14" ht="18" customHeight="1">
      <c r="C94" s="13" t="s">
        <v>161</v>
      </c>
      <c r="D94" s="57" t="s">
        <v>49</v>
      </c>
      <c r="E94" s="57"/>
      <c r="F94" s="79" t="s">
        <v>166</v>
      </c>
      <c r="G94" s="79"/>
      <c r="H94" s="79"/>
      <c r="I94" s="79"/>
      <c r="J94" s="79"/>
      <c r="K94" s="79"/>
      <c r="L94" s="79"/>
      <c r="M94" s="79" t="s">
        <v>167</v>
      </c>
      <c r="N94" s="79"/>
    </row>
    <row r="95" spans="3:14" ht="18" customHeight="1">
      <c r="C95" s="13" t="s">
        <v>161</v>
      </c>
      <c r="D95" s="57" t="s">
        <v>168</v>
      </c>
      <c r="E95" s="57"/>
      <c r="F95" s="79" t="s">
        <v>169</v>
      </c>
      <c r="G95" s="79"/>
      <c r="H95" s="79"/>
      <c r="I95" s="79"/>
      <c r="J95" s="79"/>
      <c r="K95" s="79"/>
      <c r="L95" s="79"/>
      <c r="M95" s="79" t="s">
        <v>170</v>
      </c>
      <c r="N95" s="79"/>
    </row>
    <row r="96" spans="3:14" ht="18" customHeight="1">
      <c r="C96" s="13" t="s">
        <v>161</v>
      </c>
      <c r="D96" s="57" t="s">
        <v>171</v>
      </c>
      <c r="E96" s="57"/>
      <c r="F96" s="79" t="s">
        <v>172</v>
      </c>
      <c r="G96" s="79"/>
      <c r="H96" s="79"/>
      <c r="I96" s="79"/>
      <c r="J96" s="79"/>
      <c r="K96" s="79"/>
      <c r="L96" s="79"/>
      <c r="M96" s="79" t="s">
        <v>173</v>
      </c>
      <c r="N96" s="79"/>
    </row>
    <row r="97" spans="3:14" ht="18" customHeight="1">
      <c r="C97" s="13" t="s">
        <v>174</v>
      </c>
      <c r="D97" s="57" t="s">
        <v>49</v>
      </c>
      <c r="E97" s="57"/>
      <c r="F97" s="79" t="s">
        <v>175</v>
      </c>
      <c r="G97" s="79"/>
      <c r="H97" s="79"/>
      <c r="I97" s="79"/>
      <c r="J97" s="79"/>
      <c r="K97" s="79"/>
      <c r="L97" s="79"/>
      <c r="M97" s="79" t="s">
        <v>176</v>
      </c>
      <c r="N97" s="79"/>
    </row>
    <row r="98" spans="3:14" ht="18" customHeight="1">
      <c r="C98" s="13" t="s">
        <v>174</v>
      </c>
      <c r="D98" s="57" t="s">
        <v>49</v>
      </c>
      <c r="E98" s="57"/>
      <c r="F98" s="79" t="s">
        <v>177</v>
      </c>
      <c r="G98" s="79"/>
      <c r="H98" s="79"/>
      <c r="I98" s="79"/>
      <c r="J98" s="79"/>
      <c r="K98" s="79"/>
      <c r="L98" s="79"/>
      <c r="M98" s="79" t="s">
        <v>178</v>
      </c>
      <c r="N98" s="79"/>
    </row>
    <row r="99" spans="3:14" ht="18" customHeight="1">
      <c r="C99" s="13" t="s">
        <v>174</v>
      </c>
      <c r="D99" s="57" t="s">
        <v>49</v>
      </c>
      <c r="E99" s="57"/>
      <c r="F99" s="79" t="s">
        <v>179</v>
      </c>
      <c r="G99" s="79"/>
      <c r="H99" s="79"/>
      <c r="I99" s="79"/>
      <c r="J99" s="79"/>
      <c r="K99" s="79"/>
      <c r="L99" s="79"/>
      <c r="M99" s="79" t="s">
        <v>180</v>
      </c>
      <c r="N99" s="79"/>
    </row>
    <row r="100" spans="3:14" ht="18" customHeight="1">
      <c r="C100" s="13" t="s">
        <v>174</v>
      </c>
      <c r="D100" s="57" t="s">
        <v>181</v>
      </c>
      <c r="E100" s="57"/>
      <c r="F100" s="79" t="s">
        <v>182</v>
      </c>
      <c r="G100" s="79"/>
      <c r="H100" s="79"/>
      <c r="I100" s="79"/>
      <c r="J100" s="79"/>
      <c r="K100" s="79"/>
      <c r="L100" s="79"/>
      <c r="M100" s="79" t="s">
        <v>183</v>
      </c>
      <c r="N100" s="79"/>
    </row>
    <row r="101" spans="3:14" ht="18" customHeight="1">
      <c r="C101" s="13" t="s">
        <v>174</v>
      </c>
      <c r="D101" s="57" t="s">
        <v>181</v>
      </c>
      <c r="E101" s="57"/>
      <c r="F101" s="79" t="s">
        <v>184</v>
      </c>
      <c r="G101" s="79"/>
      <c r="H101" s="79"/>
      <c r="I101" s="79"/>
      <c r="J101" s="79"/>
      <c r="K101" s="79"/>
      <c r="L101" s="79"/>
      <c r="M101" s="79" t="s">
        <v>185</v>
      </c>
      <c r="N101" s="79"/>
    </row>
    <row r="102" spans="3:14" ht="18" customHeight="1">
      <c r="C102" s="13" t="s">
        <v>186</v>
      </c>
      <c r="D102" s="57" t="s">
        <v>49</v>
      </c>
      <c r="E102" s="57"/>
      <c r="F102" s="79" t="s">
        <v>130</v>
      </c>
      <c r="G102" s="79"/>
      <c r="H102" s="79"/>
      <c r="I102" s="79"/>
      <c r="J102" s="79"/>
      <c r="K102" s="79"/>
      <c r="L102" s="79"/>
      <c r="M102" s="79" t="s">
        <v>187</v>
      </c>
      <c r="N102" s="79"/>
    </row>
    <row r="103" spans="3:14" ht="18" customHeight="1">
      <c r="C103" s="13" t="s">
        <v>186</v>
      </c>
      <c r="D103" s="57" t="s">
        <v>188</v>
      </c>
      <c r="E103" s="57"/>
      <c r="F103" s="79" t="s">
        <v>189</v>
      </c>
      <c r="G103" s="79"/>
      <c r="H103" s="79"/>
      <c r="I103" s="79"/>
      <c r="J103" s="79"/>
      <c r="K103" s="79"/>
      <c r="L103" s="79"/>
      <c r="M103" s="79" t="s">
        <v>190</v>
      </c>
      <c r="N103" s="79"/>
    </row>
    <row r="104" spans="3:14" ht="18" customHeight="1">
      <c r="C104" s="13" t="s">
        <v>191</v>
      </c>
      <c r="D104" s="57" t="s">
        <v>49</v>
      </c>
      <c r="E104" s="57"/>
      <c r="F104" s="79" t="s">
        <v>192</v>
      </c>
      <c r="G104" s="79"/>
      <c r="H104" s="79"/>
      <c r="I104" s="79"/>
      <c r="J104" s="79"/>
      <c r="K104" s="79"/>
      <c r="L104" s="79"/>
      <c r="M104" s="79" t="s">
        <v>193</v>
      </c>
      <c r="N104" s="79"/>
    </row>
    <row r="105" spans="3:14" ht="18" customHeight="1">
      <c r="C105" s="13" t="s">
        <v>191</v>
      </c>
      <c r="D105" s="57" t="s">
        <v>49</v>
      </c>
      <c r="E105" s="57"/>
      <c r="F105" s="79" t="s">
        <v>194</v>
      </c>
      <c r="G105" s="79"/>
      <c r="H105" s="79"/>
      <c r="I105" s="79"/>
      <c r="J105" s="79"/>
      <c r="K105" s="79"/>
      <c r="L105" s="79"/>
      <c r="M105" s="79" t="s">
        <v>195</v>
      </c>
      <c r="N105" s="79"/>
    </row>
    <row r="106" spans="3:14" ht="18" customHeight="1">
      <c r="C106" s="13" t="s">
        <v>191</v>
      </c>
      <c r="D106" s="57" t="s">
        <v>196</v>
      </c>
      <c r="E106" s="57"/>
      <c r="F106" s="79" t="s">
        <v>197</v>
      </c>
      <c r="G106" s="79"/>
      <c r="H106" s="79"/>
      <c r="I106" s="79"/>
      <c r="J106" s="79"/>
      <c r="K106" s="79"/>
      <c r="L106" s="79"/>
      <c r="M106" s="79" t="s">
        <v>198</v>
      </c>
      <c r="N106" s="79"/>
    </row>
    <row r="107" spans="3:14" ht="18" customHeight="1">
      <c r="C107" s="13" t="s">
        <v>191</v>
      </c>
      <c r="D107" s="57" t="s">
        <v>199</v>
      </c>
      <c r="E107" s="57"/>
      <c r="F107" s="79" t="s">
        <v>139</v>
      </c>
      <c r="G107" s="79"/>
      <c r="H107" s="79"/>
      <c r="I107" s="79"/>
      <c r="J107" s="79"/>
      <c r="K107" s="79"/>
      <c r="L107" s="79"/>
      <c r="M107" s="79" t="s">
        <v>200</v>
      </c>
      <c r="N107" s="79"/>
    </row>
    <row r="108" spans="3:14" ht="18" customHeight="1">
      <c r="C108" s="13" t="s">
        <v>191</v>
      </c>
      <c r="D108" s="57" t="s">
        <v>17</v>
      </c>
      <c r="E108" s="57"/>
      <c r="F108" s="79" t="s">
        <v>141</v>
      </c>
      <c r="G108" s="79"/>
      <c r="H108" s="79"/>
      <c r="I108" s="79"/>
      <c r="J108" s="79"/>
      <c r="K108" s="79"/>
      <c r="L108" s="79"/>
      <c r="M108" s="79" t="s">
        <v>201</v>
      </c>
      <c r="N108" s="79"/>
    </row>
    <row r="109" spans="3:14" ht="18" customHeight="1">
      <c r="C109" s="13" t="s">
        <v>202</v>
      </c>
      <c r="D109" s="57" t="s">
        <v>49</v>
      </c>
      <c r="E109" s="57"/>
      <c r="F109" s="79" t="s">
        <v>203</v>
      </c>
      <c r="G109" s="79"/>
      <c r="H109" s="79"/>
      <c r="I109" s="79"/>
      <c r="J109" s="79"/>
      <c r="K109" s="79"/>
      <c r="L109" s="79"/>
      <c r="M109" s="79" t="s">
        <v>204</v>
      </c>
      <c r="N109" s="79"/>
    </row>
    <row r="110" spans="3:14" ht="18" customHeight="1">
      <c r="C110" s="13" t="s">
        <v>202</v>
      </c>
      <c r="D110" s="57" t="s">
        <v>13</v>
      </c>
      <c r="E110" s="57"/>
      <c r="F110" s="79" t="s">
        <v>205</v>
      </c>
      <c r="G110" s="79"/>
      <c r="H110" s="79"/>
      <c r="I110" s="79"/>
      <c r="J110" s="79"/>
      <c r="K110" s="79"/>
      <c r="L110" s="79"/>
      <c r="M110" s="79" t="s">
        <v>206</v>
      </c>
      <c r="N110" s="79"/>
    </row>
    <row r="111" spans="3:14" ht="18" customHeight="1">
      <c r="C111" s="13" t="s">
        <v>202</v>
      </c>
      <c r="D111" s="57" t="s">
        <v>49</v>
      </c>
      <c r="E111" s="57"/>
      <c r="F111" s="79" t="s">
        <v>207</v>
      </c>
      <c r="G111" s="79"/>
      <c r="H111" s="79"/>
      <c r="I111" s="79"/>
      <c r="J111" s="79"/>
      <c r="K111" s="79"/>
      <c r="L111" s="79"/>
      <c r="M111" s="79" t="s">
        <v>208</v>
      </c>
      <c r="N111" s="79"/>
    </row>
    <row r="112" spans="3:14" ht="18" customHeight="1">
      <c r="C112" s="13" t="s">
        <v>202</v>
      </c>
      <c r="D112" s="57" t="s">
        <v>209</v>
      </c>
      <c r="E112" s="57"/>
      <c r="F112" s="79" t="s">
        <v>136</v>
      </c>
      <c r="G112" s="79"/>
      <c r="H112" s="79"/>
      <c r="I112" s="79"/>
      <c r="J112" s="79"/>
      <c r="K112" s="79"/>
      <c r="L112" s="79"/>
      <c r="M112" s="79" t="s">
        <v>210</v>
      </c>
      <c r="N112" s="79"/>
    </row>
    <row r="113" spans="3:14" ht="18" customHeight="1">
      <c r="C113" s="13" t="s">
        <v>202</v>
      </c>
      <c r="D113" s="57" t="s">
        <v>211</v>
      </c>
      <c r="E113" s="57"/>
      <c r="F113" s="79" t="s">
        <v>139</v>
      </c>
      <c r="G113" s="79"/>
      <c r="H113" s="79"/>
      <c r="I113" s="79"/>
      <c r="J113" s="79"/>
      <c r="K113" s="79"/>
      <c r="L113" s="79"/>
      <c r="M113" s="79" t="s">
        <v>212</v>
      </c>
      <c r="N113" s="79"/>
    </row>
    <row r="114" spans="3:14" ht="18" customHeight="1">
      <c r="C114" s="13" t="s">
        <v>202</v>
      </c>
      <c r="D114" s="57" t="s">
        <v>213</v>
      </c>
      <c r="E114" s="57"/>
      <c r="F114" s="79" t="s">
        <v>146</v>
      </c>
      <c r="G114" s="79"/>
      <c r="H114" s="79"/>
      <c r="I114" s="79"/>
      <c r="J114" s="79"/>
      <c r="K114" s="79"/>
      <c r="L114" s="79"/>
      <c r="M114" s="79" t="s">
        <v>214</v>
      </c>
      <c r="N114" s="79"/>
    </row>
    <row r="115" spans="3:14" ht="18" customHeight="1">
      <c r="C115" s="13" t="s">
        <v>215</v>
      </c>
      <c r="D115" s="57" t="s">
        <v>49</v>
      </c>
      <c r="E115" s="57"/>
      <c r="F115" s="79" t="s">
        <v>216</v>
      </c>
      <c r="G115" s="79"/>
      <c r="H115" s="79"/>
      <c r="I115" s="79"/>
      <c r="J115" s="79"/>
      <c r="K115" s="79"/>
      <c r="L115" s="79"/>
      <c r="M115" s="79" t="s">
        <v>217</v>
      </c>
      <c r="N115" s="79"/>
    </row>
    <row r="116" spans="3:14" ht="18" customHeight="1">
      <c r="C116" s="13" t="s">
        <v>215</v>
      </c>
      <c r="D116" s="57" t="s">
        <v>218</v>
      </c>
      <c r="E116" s="57"/>
      <c r="F116" s="79" t="s">
        <v>219</v>
      </c>
      <c r="G116" s="79"/>
      <c r="H116" s="79"/>
      <c r="I116" s="79"/>
      <c r="J116" s="79"/>
      <c r="K116" s="79"/>
      <c r="L116" s="79"/>
      <c r="M116" s="79" t="s">
        <v>220</v>
      </c>
      <c r="N116" s="79"/>
    </row>
    <row r="117" spans="3:14" ht="18" customHeight="1">
      <c r="C117" s="13" t="s">
        <v>221</v>
      </c>
      <c r="D117" s="57" t="s">
        <v>222</v>
      </c>
      <c r="E117" s="57"/>
      <c r="F117" s="79" t="s">
        <v>136</v>
      </c>
      <c r="G117" s="79"/>
      <c r="H117" s="79"/>
      <c r="I117" s="79"/>
      <c r="J117" s="79"/>
      <c r="K117" s="79"/>
      <c r="L117" s="79"/>
      <c r="M117" s="79" t="s">
        <v>223</v>
      </c>
      <c r="N117" s="79"/>
    </row>
    <row r="118" spans="3:14" ht="18" customHeight="1">
      <c r="C118" s="13" t="s">
        <v>221</v>
      </c>
      <c r="D118" s="57" t="s">
        <v>224</v>
      </c>
      <c r="E118" s="57"/>
      <c r="F118" s="79" t="s">
        <v>225</v>
      </c>
      <c r="G118" s="79"/>
      <c r="H118" s="79"/>
      <c r="I118" s="79"/>
      <c r="J118" s="79"/>
      <c r="K118" s="79"/>
      <c r="L118" s="79"/>
      <c r="M118" s="79" t="s">
        <v>226</v>
      </c>
      <c r="N118" s="79"/>
    </row>
    <row r="119" spans="3:14" ht="18" customHeight="1">
      <c r="C119" s="13" t="s">
        <v>221</v>
      </c>
      <c r="D119" s="57" t="s">
        <v>227</v>
      </c>
      <c r="E119" s="57"/>
      <c r="F119" s="79" t="s">
        <v>228</v>
      </c>
      <c r="G119" s="79"/>
      <c r="H119" s="79"/>
      <c r="I119" s="79"/>
      <c r="J119" s="79"/>
      <c r="K119" s="79"/>
      <c r="L119" s="79"/>
      <c r="M119" s="79" t="s">
        <v>229</v>
      </c>
      <c r="N119" s="79"/>
    </row>
    <row r="120" spans="3:14" ht="18" customHeight="1">
      <c r="C120" s="13" t="s">
        <v>221</v>
      </c>
      <c r="D120" s="57" t="s">
        <v>230</v>
      </c>
      <c r="E120" s="57"/>
      <c r="F120" s="79" t="s">
        <v>231</v>
      </c>
      <c r="G120" s="79"/>
      <c r="H120" s="79"/>
      <c r="I120" s="79"/>
      <c r="J120" s="79"/>
      <c r="K120" s="79"/>
      <c r="L120" s="79"/>
      <c r="M120" s="79" t="s">
        <v>232</v>
      </c>
      <c r="N120" s="79"/>
    </row>
    <row r="121" spans="3:14" ht="15" customHeight="1">
      <c r="C121" s="25"/>
      <c r="D121" s="85" t="s">
        <v>233</v>
      </c>
      <c r="E121" s="85"/>
      <c r="F121" s="85"/>
      <c r="G121" s="85"/>
      <c r="H121" s="85"/>
      <c r="I121" s="85"/>
      <c r="J121" s="85"/>
      <c r="K121" s="86"/>
      <c r="L121" s="86"/>
      <c r="M121" s="87">
        <v>663584.15</v>
      </c>
      <c r="N121" s="87">
        <v>663584.15</v>
      </c>
    </row>
    <row r="122" spans="3:14" ht="32.25" customHeight="1">
      <c r="C122" s="88" t="s">
        <v>234</v>
      </c>
      <c r="D122" s="88"/>
      <c r="E122" s="88"/>
      <c r="F122" s="88"/>
      <c r="G122" s="88"/>
      <c r="H122" s="88"/>
      <c r="I122" s="88"/>
      <c r="J122" s="88"/>
      <c r="K122" s="79"/>
      <c r="L122" s="79"/>
      <c r="M122" s="89">
        <f>F70+M123-M121</f>
        <v>-175504.52749999997</v>
      </c>
      <c r="N122" s="90"/>
    </row>
    <row r="123" spans="11:13" ht="15">
      <c r="K123" s="27" t="s">
        <v>235</v>
      </c>
      <c r="L123" s="28" t="s">
        <v>236</v>
      </c>
      <c r="M123" s="6">
        <v>-200535.41</v>
      </c>
    </row>
    <row r="125" spans="3:11" ht="18.75" customHeight="1"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 ht="15">
      <c r="B126" s="29"/>
      <c r="C126" s="82" t="s">
        <v>237</v>
      </c>
      <c r="D126" s="82"/>
      <c r="E126" s="82"/>
      <c r="F126" s="82"/>
      <c r="G126" s="82"/>
      <c r="H126" s="82"/>
      <c r="I126" s="82"/>
      <c r="J126" s="82"/>
      <c r="K126" s="82"/>
    </row>
    <row r="127" spans="2:14" ht="15">
      <c r="B127" s="30"/>
      <c r="C127" s="92" t="s">
        <v>118</v>
      </c>
      <c r="D127" s="92"/>
      <c r="E127" s="92"/>
      <c r="F127" s="92"/>
      <c r="G127" s="92"/>
      <c r="H127" s="92"/>
      <c r="I127" s="92"/>
      <c r="J127" s="92"/>
      <c r="K127" s="92"/>
      <c r="L127" s="32" t="s">
        <v>238</v>
      </c>
      <c r="M127" s="76" t="s">
        <v>128</v>
      </c>
      <c r="N127" s="76"/>
    </row>
    <row r="128" spans="3:14" ht="15" customHeight="1">
      <c r="C128" s="83" t="s">
        <v>239</v>
      </c>
      <c r="D128" s="83"/>
      <c r="E128" s="83"/>
      <c r="F128" s="83"/>
      <c r="G128" s="83"/>
      <c r="H128" s="83"/>
      <c r="I128" s="83"/>
      <c r="J128" s="83"/>
      <c r="K128" s="83"/>
      <c r="L128" s="83"/>
      <c r="M128" s="84"/>
      <c r="N128" s="84"/>
    </row>
    <row r="129" spans="3:14" ht="15">
      <c r="C129" s="81" t="s">
        <v>240</v>
      </c>
      <c r="D129" s="81"/>
      <c r="E129" s="81"/>
      <c r="F129" s="81"/>
      <c r="G129" s="81"/>
      <c r="H129" s="81"/>
      <c r="I129" s="81"/>
      <c r="J129" s="81"/>
      <c r="K129" s="81"/>
      <c r="L129" s="24" t="s">
        <v>241</v>
      </c>
      <c r="M129" s="79" t="s">
        <v>242</v>
      </c>
      <c r="N129" s="79"/>
    </row>
    <row r="130" spans="3:14" ht="15">
      <c r="C130" s="81" t="s">
        <v>243</v>
      </c>
      <c r="D130" s="81"/>
      <c r="E130" s="81"/>
      <c r="F130" s="81"/>
      <c r="G130" s="81"/>
      <c r="H130" s="81"/>
      <c r="I130" s="81"/>
      <c r="J130" s="81"/>
      <c r="K130" s="81"/>
      <c r="L130" s="24" t="s">
        <v>244</v>
      </c>
      <c r="M130" s="79" t="s">
        <v>245</v>
      </c>
      <c r="N130" s="79"/>
    </row>
    <row r="131" spans="3:14" ht="15">
      <c r="C131" s="81" t="s">
        <v>246</v>
      </c>
      <c r="D131" s="81"/>
      <c r="E131" s="81"/>
      <c r="F131" s="81"/>
      <c r="G131" s="81"/>
      <c r="H131" s="81"/>
      <c r="I131" s="81"/>
      <c r="J131" s="81"/>
      <c r="K131" s="81"/>
      <c r="L131" s="24" t="s">
        <v>247</v>
      </c>
      <c r="M131" s="79" t="s">
        <v>248</v>
      </c>
      <c r="N131" s="79"/>
    </row>
    <row r="132" spans="3:14" ht="15">
      <c r="C132" s="81" t="s">
        <v>249</v>
      </c>
      <c r="D132" s="81"/>
      <c r="E132" s="81"/>
      <c r="F132" s="81"/>
      <c r="G132" s="81"/>
      <c r="H132" s="81"/>
      <c r="I132" s="81"/>
      <c r="J132" s="81"/>
      <c r="K132" s="81"/>
      <c r="L132" s="24" t="s">
        <v>250</v>
      </c>
      <c r="M132" s="79" t="s">
        <v>251</v>
      </c>
      <c r="N132" s="79"/>
    </row>
    <row r="133" spans="3:14" ht="15">
      <c r="C133" s="81" t="s">
        <v>252</v>
      </c>
      <c r="D133" s="81"/>
      <c r="E133" s="81"/>
      <c r="F133" s="81"/>
      <c r="G133" s="81"/>
      <c r="H133" s="81"/>
      <c r="I133" s="81"/>
      <c r="J133" s="81"/>
      <c r="K133" s="81"/>
      <c r="L133" s="24" t="s">
        <v>253</v>
      </c>
      <c r="M133" s="79" t="s">
        <v>254</v>
      </c>
      <c r="N133" s="79"/>
    </row>
    <row r="134" spans="3:14" ht="15">
      <c r="C134" s="93" t="s">
        <v>255</v>
      </c>
      <c r="D134" s="93"/>
      <c r="E134" s="93"/>
      <c r="F134" s="93"/>
      <c r="G134" s="93"/>
      <c r="H134" s="93"/>
      <c r="I134" s="93"/>
      <c r="J134" s="93"/>
      <c r="K134" s="93"/>
      <c r="L134" s="93"/>
      <c r="M134" s="94">
        <f>0.5*8037.9*12</f>
        <v>48227.399999999994</v>
      </c>
      <c r="N134" s="90"/>
    </row>
    <row r="135" spans="3:14" ht="15" customHeight="1">
      <c r="C135" s="76" t="s">
        <v>96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96">
        <f>158737.25+M134</f>
        <v>206964.65</v>
      </c>
      <c r="N135" s="97"/>
    </row>
    <row r="136" spans="3:14" ht="15">
      <c r="C136" s="83" t="s">
        <v>256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84"/>
      <c r="N136" s="84"/>
    </row>
    <row r="137" spans="3:14" ht="15">
      <c r="C137" s="93" t="s">
        <v>257</v>
      </c>
      <c r="D137" s="93"/>
      <c r="E137" s="93"/>
      <c r="F137" s="93"/>
      <c r="G137" s="93"/>
      <c r="H137" s="93"/>
      <c r="I137" s="93"/>
      <c r="J137" s="93"/>
      <c r="K137" s="93"/>
      <c r="L137" s="33" t="s">
        <v>258</v>
      </c>
      <c r="M137" s="79" t="s">
        <v>259</v>
      </c>
      <c r="N137" s="79"/>
    </row>
    <row r="138" spans="3:14" ht="15">
      <c r="C138" s="93" t="s">
        <v>260</v>
      </c>
      <c r="D138" s="93"/>
      <c r="E138" s="93"/>
      <c r="F138" s="93"/>
      <c r="G138" s="93"/>
      <c r="H138" s="93"/>
      <c r="I138" s="93"/>
      <c r="J138" s="93"/>
      <c r="K138" s="93"/>
      <c r="L138" s="33" t="s">
        <v>261</v>
      </c>
      <c r="M138" s="79" t="s">
        <v>262</v>
      </c>
      <c r="N138" s="79"/>
    </row>
    <row r="139" spans="3:14" ht="15">
      <c r="C139" s="93" t="s">
        <v>263</v>
      </c>
      <c r="D139" s="93"/>
      <c r="E139" s="93"/>
      <c r="F139" s="93"/>
      <c r="G139" s="93"/>
      <c r="H139" s="93"/>
      <c r="I139" s="93"/>
      <c r="J139" s="93"/>
      <c r="K139" s="93"/>
      <c r="L139" s="33"/>
      <c r="M139" s="25" t="s">
        <v>49</v>
      </c>
      <c r="N139" s="34"/>
    </row>
    <row r="140" spans="3:14" ht="15">
      <c r="C140" s="83" t="s">
        <v>96</v>
      </c>
      <c r="D140" s="83"/>
      <c r="E140" s="83"/>
      <c r="F140" s="83"/>
      <c r="G140" s="83"/>
      <c r="H140" s="83"/>
      <c r="I140" s="83"/>
      <c r="J140" s="83"/>
      <c r="K140" s="83"/>
      <c r="L140" s="83"/>
      <c r="M140" s="95" t="s">
        <v>264</v>
      </c>
      <c r="N140" s="95"/>
    </row>
    <row r="141" spans="3:14" ht="15">
      <c r="C141" s="104" t="s">
        <v>265</v>
      </c>
      <c r="D141" s="104"/>
      <c r="E141" s="104"/>
      <c r="F141" s="104"/>
      <c r="G141" s="104"/>
      <c r="H141" s="104"/>
      <c r="I141" s="104"/>
      <c r="J141" s="104"/>
      <c r="K141" s="104"/>
      <c r="L141" s="35" t="s">
        <v>266</v>
      </c>
      <c r="M141" s="95" t="s">
        <v>267</v>
      </c>
      <c r="N141" s="95"/>
    </row>
    <row r="142" spans="3:14" ht="15">
      <c r="C142" s="83" t="s">
        <v>268</v>
      </c>
      <c r="D142" s="83"/>
      <c r="E142" s="83"/>
      <c r="F142" s="83"/>
      <c r="G142" s="83"/>
      <c r="H142" s="83"/>
      <c r="I142" s="83"/>
      <c r="J142" s="83"/>
      <c r="K142" s="83"/>
      <c r="L142" s="83"/>
      <c r="M142" s="98"/>
      <c r="N142" s="98"/>
    </row>
    <row r="143" spans="3:14" ht="15">
      <c r="C143" s="81" t="s">
        <v>269</v>
      </c>
      <c r="D143" s="81"/>
      <c r="E143" s="81"/>
      <c r="F143" s="81"/>
      <c r="G143" s="81"/>
      <c r="H143" s="81"/>
      <c r="I143" s="81"/>
      <c r="J143" s="81"/>
      <c r="K143" s="81"/>
      <c r="L143" s="24" t="s">
        <v>270</v>
      </c>
      <c r="M143" s="31" t="s">
        <v>271</v>
      </c>
      <c r="N143" s="34"/>
    </row>
    <row r="144" spans="3:14" ht="15">
      <c r="C144" s="99" t="s">
        <v>272</v>
      </c>
      <c r="D144" s="99"/>
      <c r="E144" s="99"/>
      <c r="F144" s="99"/>
      <c r="G144" s="99"/>
      <c r="H144" s="99"/>
      <c r="I144" s="99"/>
      <c r="J144" s="99"/>
      <c r="K144" s="99"/>
      <c r="L144" s="36" t="s">
        <v>244</v>
      </c>
      <c r="M144" s="31" t="s">
        <v>273</v>
      </c>
      <c r="N144" s="34"/>
    </row>
    <row r="145" spans="3:14" ht="15">
      <c r="C145" s="100" t="s">
        <v>274</v>
      </c>
      <c r="D145" s="100"/>
      <c r="E145" s="100"/>
      <c r="F145" s="100"/>
      <c r="G145" s="100"/>
      <c r="H145" s="100"/>
      <c r="I145" s="100"/>
      <c r="J145" s="100"/>
      <c r="K145" s="100"/>
      <c r="L145" s="36" t="s">
        <v>275</v>
      </c>
      <c r="M145" s="31" t="s">
        <v>276</v>
      </c>
      <c r="N145" s="34"/>
    </row>
    <row r="146" spans="3:14" ht="15">
      <c r="C146" s="92" t="s">
        <v>277</v>
      </c>
      <c r="D146" s="92"/>
      <c r="E146" s="92"/>
      <c r="F146" s="92"/>
      <c r="G146" s="92"/>
      <c r="H146" s="92"/>
      <c r="I146" s="92"/>
      <c r="J146" s="92"/>
      <c r="K146" s="92"/>
      <c r="L146" s="31" t="s">
        <v>278</v>
      </c>
      <c r="M146" s="31" t="s">
        <v>279</v>
      </c>
      <c r="N146" s="34"/>
    </row>
    <row r="147" spans="3:14" ht="15">
      <c r="C147" s="76" t="s">
        <v>280</v>
      </c>
      <c r="D147" s="76"/>
      <c r="E147" s="76"/>
      <c r="F147" s="76"/>
      <c r="G147" s="76"/>
      <c r="H147" s="76"/>
      <c r="I147" s="76"/>
      <c r="J147" s="76"/>
      <c r="K147" s="76"/>
      <c r="L147" s="76"/>
      <c r="M147" s="48">
        <f>1065210.48+M134</f>
        <v>1113437.88</v>
      </c>
      <c r="N147" s="21"/>
    </row>
    <row r="148" spans="11:13" ht="15">
      <c r="K148" s="101" t="s">
        <v>281</v>
      </c>
      <c r="L148" s="101"/>
      <c r="M148" s="6">
        <v>-128307.81</v>
      </c>
    </row>
    <row r="149" spans="10:13" ht="15">
      <c r="J149" s="1" t="s">
        <v>282</v>
      </c>
      <c r="M149" s="46">
        <f>F71+M148-M147</f>
        <v>-80287.11249999981</v>
      </c>
    </row>
    <row r="150" spans="3:6" ht="15">
      <c r="C150" s="20" t="s">
        <v>283</v>
      </c>
      <c r="D150" s="20"/>
      <c r="E150" s="20"/>
      <c r="F150" s="47">
        <f>1853028.07+M134</f>
        <v>1901255.47</v>
      </c>
    </row>
    <row r="151" spans="3:6" ht="15">
      <c r="C151" s="1" t="s">
        <v>284</v>
      </c>
      <c r="F151" s="1" t="s">
        <v>44</v>
      </c>
    </row>
    <row r="152" spans="3:6" ht="15">
      <c r="C152" s="1" t="s">
        <v>124</v>
      </c>
      <c r="F152" s="1" t="s">
        <v>285</v>
      </c>
    </row>
    <row r="153" spans="3:6" ht="15">
      <c r="C153" s="1" t="s">
        <v>286</v>
      </c>
      <c r="F153" s="6">
        <f>1065210.48+M134</f>
        <v>1113437.88</v>
      </c>
    </row>
    <row r="156" spans="3:11" ht="15">
      <c r="C156" s="1" t="s">
        <v>287</v>
      </c>
      <c r="K156" s="1" t="s">
        <v>288</v>
      </c>
    </row>
    <row r="157" ht="15">
      <c r="K157" s="1" t="s">
        <v>289</v>
      </c>
    </row>
    <row r="158" ht="15">
      <c r="C158" s="1" t="s">
        <v>290</v>
      </c>
    </row>
    <row r="159" ht="15">
      <c r="K159" s="1" t="s">
        <v>291</v>
      </c>
    </row>
    <row r="160" ht="15">
      <c r="C160" s="1" t="s">
        <v>292</v>
      </c>
    </row>
  </sheetData>
  <sheetProtection/>
  <mergeCells count="275">
    <mergeCell ref="G51:H51"/>
    <mergeCell ref="M51:N51"/>
    <mergeCell ref="C52:F52"/>
    <mergeCell ref="G52:H52"/>
    <mergeCell ref="M52:N52"/>
    <mergeCell ref="M53:N53"/>
    <mergeCell ref="C147:L147"/>
    <mergeCell ref="K148:L148"/>
    <mergeCell ref="C45:F45"/>
    <mergeCell ref="G45:H45"/>
    <mergeCell ref="C48:F48"/>
    <mergeCell ref="G48:H48"/>
    <mergeCell ref="C142:L142"/>
    <mergeCell ref="C146:K146"/>
    <mergeCell ref="C138:K138"/>
    <mergeCell ref="C141:K141"/>
    <mergeCell ref="M140:N140"/>
    <mergeCell ref="M142:N142"/>
    <mergeCell ref="C143:K143"/>
    <mergeCell ref="C144:K144"/>
    <mergeCell ref="C145:K145"/>
    <mergeCell ref="M45:N45"/>
    <mergeCell ref="C46:F46"/>
    <mergeCell ref="G46:H46"/>
    <mergeCell ref="M46:N46"/>
    <mergeCell ref="G55:H55"/>
    <mergeCell ref="M141:N141"/>
    <mergeCell ref="C135:L135"/>
    <mergeCell ref="M135:N135"/>
    <mergeCell ref="C136:L136"/>
    <mergeCell ref="M136:N136"/>
    <mergeCell ref="C137:K137"/>
    <mergeCell ref="M137:N137"/>
    <mergeCell ref="M138:N138"/>
    <mergeCell ref="C139:K139"/>
    <mergeCell ref="C140:L140"/>
    <mergeCell ref="M130:N130"/>
    <mergeCell ref="C131:K131"/>
    <mergeCell ref="M131:N131"/>
    <mergeCell ref="C132:K132"/>
    <mergeCell ref="M132:N132"/>
    <mergeCell ref="C133:K133"/>
    <mergeCell ref="M133:N133"/>
    <mergeCell ref="M122:N122"/>
    <mergeCell ref="C125:K125"/>
    <mergeCell ref="C126:K126"/>
    <mergeCell ref="C127:K127"/>
    <mergeCell ref="M127:N127"/>
    <mergeCell ref="C134:L134"/>
    <mergeCell ref="M134:N134"/>
    <mergeCell ref="C129:K129"/>
    <mergeCell ref="M129:N129"/>
    <mergeCell ref="C130:K130"/>
    <mergeCell ref="D120:E120"/>
    <mergeCell ref="F120:L120"/>
    <mergeCell ref="M120:N120"/>
    <mergeCell ref="C128:L128"/>
    <mergeCell ref="M128:N128"/>
    <mergeCell ref="D121:J121"/>
    <mergeCell ref="K121:L121"/>
    <mergeCell ref="M121:N121"/>
    <mergeCell ref="C122:J122"/>
    <mergeCell ref="K122:L122"/>
    <mergeCell ref="D118:E118"/>
    <mergeCell ref="F118:L118"/>
    <mergeCell ref="M118:N118"/>
    <mergeCell ref="D119:E119"/>
    <mergeCell ref="F119:L119"/>
    <mergeCell ref="M119:N119"/>
    <mergeCell ref="D116:E116"/>
    <mergeCell ref="F116:L116"/>
    <mergeCell ref="M116:N116"/>
    <mergeCell ref="D117:E117"/>
    <mergeCell ref="F117:L117"/>
    <mergeCell ref="M117:N117"/>
    <mergeCell ref="D114:E114"/>
    <mergeCell ref="F114:L114"/>
    <mergeCell ref="M114:N114"/>
    <mergeCell ref="D115:E115"/>
    <mergeCell ref="F115:L115"/>
    <mergeCell ref="M115:N115"/>
    <mergeCell ref="D112:E112"/>
    <mergeCell ref="F112:L112"/>
    <mergeCell ref="M112:N112"/>
    <mergeCell ref="D113:E113"/>
    <mergeCell ref="F113:L113"/>
    <mergeCell ref="M113:N113"/>
    <mergeCell ref="D110:E110"/>
    <mergeCell ref="F110:L110"/>
    <mergeCell ref="M110:N110"/>
    <mergeCell ref="D111:E111"/>
    <mergeCell ref="F111:L111"/>
    <mergeCell ref="M111:N111"/>
    <mergeCell ref="D108:E108"/>
    <mergeCell ref="F108:L108"/>
    <mergeCell ref="M108:N108"/>
    <mergeCell ref="D109:E109"/>
    <mergeCell ref="F109:L109"/>
    <mergeCell ref="M109:N109"/>
    <mergeCell ref="D106:E106"/>
    <mergeCell ref="F106:L106"/>
    <mergeCell ref="M106:N106"/>
    <mergeCell ref="D107:E107"/>
    <mergeCell ref="F107:L107"/>
    <mergeCell ref="M107:N107"/>
    <mergeCell ref="D104:E104"/>
    <mergeCell ref="F104:L104"/>
    <mergeCell ref="M104:N104"/>
    <mergeCell ref="D105:E105"/>
    <mergeCell ref="F105:L105"/>
    <mergeCell ref="M105:N105"/>
    <mergeCell ref="D102:E102"/>
    <mergeCell ref="F102:L102"/>
    <mergeCell ref="M102:N102"/>
    <mergeCell ref="D103:E103"/>
    <mergeCell ref="F103:L103"/>
    <mergeCell ref="M103:N103"/>
    <mergeCell ref="D100:E100"/>
    <mergeCell ref="F100:L100"/>
    <mergeCell ref="M100:N100"/>
    <mergeCell ref="D101:E101"/>
    <mergeCell ref="F101:L101"/>
    <mergeCell ref="M101:N101"/>
    <mergeCell ref="D98:E98"/>
    <mergeCell ref="F98:L98"/>
    <mergeCell ref="M98:N98"/>
    <mergeCell ref="D99:E99"/>
    <mergeCell ref="F99:L99"/>
    <mergeCell ref="M99:N99"/>
    <mergeCell ref="D96:E96"/>
    <mergeCell ref="F96:L96"/>
    <mergeCell ref="M96:N96"/>
    <mergeCell ref="D97:E97"/>
    <mergeCell ref="F97:L97"/>
    <mergeCell ref="M97:N97"/>
    <mergeCell ref="D94:E94"/>
    <mergeCell ref="F94:L94"/>
    <mergeCell ref="M94:N94"/>
    <mergeCell ref="D95:E95"/>
    <mergeCell ref="F95:L95"/>
    <mergeCell ref="M95:N95"/>
    <mergeCell ref="D92:E92"/>
    <mergeCell ref="F92:L92"/>
    <mergeCell ref="M92:N92"/>
    <mergeCell ref="D93:E93"/>
    <mergeCell ref="F93:L93"/>
    <mergeCell ref="M93:N93"/>
    <mergeCell ref="D90:E90"/>
    <mergeCell ref="F90:L90"/>
    <mergeCell ref="M90:N90"/>
    <mergeCell ref="D91:E91"/>
    <mergeCell ref="F91:L91"/>
    <mergeCell ref="M91:N91"/>
    <mergeCell ref="D88:E88"/>
    <mergeCell ref="F88:L88"/>
    <mergeCell ref="M88:N88"/>
    <mergeCell ref="D89:E89"/>
    <mergeCell ref="F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C77:K77"/>
    <mergeCell ref="D79:E79"/>
    <mergeCell ref="F79:L79"/>
    <mergeCell ref="M79:N79"/>
    <mergeCell ref="D81:E81"/>
    <mergeCell ref="F81:L81"/>
    <mergeCell ref="M81:N81"/>
    <mergeCell ref="C67:F67"/>
    <mergeCell ref="D80:E80"/>
    <mergeCell ref="F80:L80"/>
    <mergeCell ref="M80:N80"/>
    <mergeCell ref="L74:M74"/>
    <mergeCell ref="C75:E75"/>
    <mergeCell ref="F75:G75"/>
    <mergeCell ref="H75:I75"/>
    <mergeCell ref="J75:K75"/>
    <mergeCell ref="L75:M75"/>
    <mergeCell ref="I59:J59"/>
    <mergeCell ref="C61:F61"/>
    <mergeCell ref="C73:K73"/>
    <mergeCell ref="C74:E74"/>
    <mergeCell ref="F74:G74"/>
    <mergeCell ref="H74:I74"/>
    <mergeCell ref="J74:K74"/>
    <mergeCell ref="C64:F64"/>
    <mergeCell ref="C65:F65"/>
    <mergeCell ref="C66:F66"/>
    <mergeCell ref="C62:F62"/>
    <mergeCell ref="C63:F63"/>
    <mergeCell ref="C53:F53"/>
    <mergeCell ref="G53:H53"/>
    <mergeCell ref="C56:F56"/>
    <mergeCell ref="G56:H56"/>
    <mergeCell ref="C59:F60"/>
    <mergeCell ref="G59:H59"/>
    <mergeCell ref="C50:F50"/>
    <mergeCell ref="G50:H50"/>
    <mergeCell ref="M50:N50"/>
    <mergeCell ref="M56:N56"/>
    <mergeCell ref="C54:F54"/>
    <mergeCell ref="G54:H54"/>
    <mergeCell ref="M54:N54"/>
    <mergeCell ref="C55:F55"/>
    <mergeCell ref="M55:N55"/>
    <mergeCell ref="C51:F51"/>
    <mergeCell ref="G42:H43"/>
    <mergeCell ref="M43:N43"/>
    <mergeCell ref="C44:F44"/>
    <mergeCell ref="G44:H44"/>
    <mergeCell ref="M44:N44"/>
    <mergeCell ref="C49:F49"/>
    <mergeCell ref="G49:H49"/>
    <mergeCell ref="M49:N49"/>
    <mergeCell ref="M48:N48"/>
    <mergeCell ref="M36:N36"/>
    <mergeCell ref="C47:F47"/>
    <mergeCell ref="G47:H47"/>
    <mergeCell ref="M47:N47"/>
    <mergeCell ref="G38:H38"/>
    <mergeCell ref="M38:N38"/>
    <mergeCell ref="C39:F39"/>
    <mergeCell ref="G39:H39"/>
    <mergeCell ref="M39:N39"/>
    <mergeCell ref="C42:F43"/>
    <mergeCell ref="G28:H28"/>
    <mergeCell ref="M28:N28"/>
    <mergeCell ref="I42:J42"/>
    <mergeCell ref="K42:L42"/>
    <mergeCell ref="M42:N42"/>
    <mergeCell ref="G32:H32"/>
    <mergeCell ref="M32:N32"/>
    <mergeCell ref="G34:H34"/>
    <mergeCell ref="M34:N34"/>
    <mergeCell ref="G36:H36"/>
    <mergeCell ref="G30:H30"/>
    <mergeCell ref="M30:N30"/>
    <mergeCell ref="G20:H20"/>
    <mergeCell ref="M20:N20"/>
    <mergeCell ref="G22:H22"/>
    <mergeCell ref="M22:N22"/>
    <mergeCell ref="G24:H24"/>
    <mergeCell ref="M24:N24"/>
    <mergeCell ref="G26:H26"/>
    <mergeCell ref="M26:N26"/>
    <mergeCell ref="C8:M8"/>
    <mergeCell ref="I13:J13"/>
    <mergeCell ref="C18:F19"/>
    <mergeCell ref="G18:H19"/>
    <mergeCell ref="I18:J18"/>
    <mergeCell ref="K18:L18"/>
    <mergeCell ref="M18:N18"/>
    <mergeCell ref="M19:N19"/>
    <mergeCell ref="C6:M6"/>
    <mergeCell ref="C7:M7"/>
    <mergeCell ref="C2:M2"/>
    <mergeCell ref="C3:M3"/>
    <mergeCell ref="C4:M4"/>
    <mergeCell ref="C5:M5"/>
  </mergeCells>
  <printOptions/>
  <pageMargins left="0" right="0" top="0" bottom="0" header="0" footer="0"/>
  <pageSetup horizontalDpi="600" verticalDpi="600" orientation="portrait" paperSize="9" scale="70" r:id="rId1"/>
  <rowBreaks count="1" manualBreakCount="1">
    <brk id="14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GYPNORION</cp:lastModifiedBy>
  <cp:lastPrinted>2015-02-02T04:24:55Z</cp:lastPrinted>
  <dcterms:created xsi:type="dcterms:W3CDTF">2015-02-02T03:23:31Z</dcterms:created>
  <dcterms:modified xsi:type="dcterms:W3CDTF">2015-05-07T08:18:02Z</dcterms:modified>
  <cp:category/>
  <cp:version/>
  <cp:contentType/>
  <cp:contentStatus/>
</cp:coreProperties>
</file>